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7A61EA63-AB30-44FF-98A6-98E31739CB37}" xr6:coauthVersionLast="45" xr6:coauthVersionMax="45" xr10:uidLastSave="{00000000-0000-0000-0000-000000000000}"/>
  <bookViews>
    <workbookView xWindow="6285" yWindow="1110" windowWidth="19440" windowHeight="1204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9" l="1"/>
  <c r="G24" i="9"/>
  <c r="G25" i="9"/>
  <c r="G26" i="9"/>
  <c r="G27" i="9"/>
  <c r="G28" i="9"/>
  <c r="G29" i="9"/>
  <c r="G30" i="9"/>
  <c r="G31" i="9"/>
  <c r="G32" i="9"/>
  <c r="G33" i="9"/>
  <c r="G34" i="9"/>
  <c r="G17" i="9"/>
  <c r="G18" i="9"/>
  <c r="G19" i="9"/>
  <c r="G20" i="9"/>
  <c r="G21" i="9"/>
  <c r="G22" i="9"/>
  <c r="G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16" i="9"/>
  <c r="E23" i="9"/>
  <c r="E24" i="9"/>
  <c r="E25" i="9"/>
  <c r="E26" i="9"/>
  <c r="E27" i="9"/>
  <c r="E28" i="9"/>
  <c r="E29" i="9"/>
  <c r="E30" i="9"/>
  <c r="E31" i="9"/>
  <c r="E32" i="9"/>
  <c r="E33" i="9"/>
  <c r="E34" i="9"/>
  <c r="D25" i="9"/>
  <c r="D26" i="9"/>
  <c r="D27" i="9" s="1"/>
  <c r="D28" i="9" s="1"/>
  <c r="D29" i="9" s="1"/>
  <c r="D30" i="9" s="1"/>
  <c r="D31" i="9" s="1"/>
  <c r="D32" i="9" s="1"/>
  <c r="D33" i="9" s="1"/>
  <c r="D34" i="9" s="1"/>
  <c r="E17" i="9"/>
  <c r="E18" i="9"/>
  <c r="E19" i="9"/>
  <c r="E20" i="9"/>
  <c r="E21" i="9"/>
  <c r="E22" i="9"/>
  <c r="E16" i="9"/>
  <c r="D17" i="9"/>
  <c r="D18" i="9"/>
  <c r="D19" i="9" s="1"/>
  <c r="D20" i="9" s="1"/>
  <c r="D21" i="9" s="1"/>
  <c r="D22" i="9" s="1"/>
  <c r="D23" i="9" s="1"/>
  <c r="D24" i="9" s="1"/>
  <c r="D16" i="9"/>
</calcChain>
</file>

<file path=xl/sharedStrings.xml><?xml version="1.0" encoding="utf-8"?>
<sst xmlns="http://schemas.openxmlformats.org/spreadsheetml/2006/main" count="52" uniqueCount="33">
  <si>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</si>
  <si>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</si>
  <si>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</si>
  <si>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</si>
  <si>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</si>
  <si>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</si>
  <si>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</si>
  <si>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</si>
  <si>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</si>
  <si>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</si>
  <si>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</si>
  <si>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Amortizacao Sistema Price</t>
  </si>
  <si>
    <t>Dados Do Empréstimo</t>
  </si>
  <si>
    <t>Poder de Compra</t>
  </si>
  <si>
    <t>Empréstimo / Financiamento</t>
  </si>
  <si>
    <t>Taxa de juros efetiva anual</t>
  </si>
  <si>
    <t>Duração em meses (períodos)</t>
  </si>
  <si>
    <t>Carência (sem juros) p/ primeira parcela</t>
  </si>
  <si>
    <t>Correção S. Devedor (inflação a.a.)</t>
  </si>
  <si>
    <t>Períodos sem correção do S. Devedor</t>
  </si>
  <si>
    <t>Salário atual (ou poupança)</t>
  </si>
  <si>
    <t>Correção anual do salário</t>
  </si>
  <si>
    <t>Meses p/ próximo aumento</t>
  </si>
  <si>
    <t>Pgto.</t>
  </si>
  <si>
    <t>Pagamento</t>
  </si>
  <si>
    <t>Juros</t>
  </si>
  <si>
    <t>Amortização</t>
  </si>
  <si>
    <t>SD Corrigido pela Inflação</t>
  </si>
  <si>
    <t>Saldo Devedor Final (pós-pagamento)</t>
  </si>
  <si>
    <t>Poder de Compra (PC)</t>
  </si>
  <si>
    <t>% PC Comprometido</t>
  </si>
  <si>
    <t/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</si>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</sst>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* #,##0.00_);_(* \(#,##0.00\);_(* &quot;-&quot;??_);_(@_)"/>
    <numFmt numFmtId="166" formatCode="0.0%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  <font>
      <sz val="10"/>
      <name val="Tahoma"/>
      <family val="2"/>
    </font>
    <font>
      <sz val="11"/>
      <color theme="0"/>
      <name val="Bahnschrift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lightGray">
        <fgColor indexed="9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0" tint="-0.249977111117893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5" borderId="0" xfId="0" applyFont="1" applyFill="1" applyAlignment="1">
      <alignment horizontal="center" vertical="center"/>
    </xf>
    <xf numFmtId="44" fontId="15" fillId="6" borderId="13" xfId="3" applyFont="1" applyFill="1" applyBorder="1" applyAlignment="1">
      <alignment horizontal="center" vertical="center"/>
    </xf>
    <xf numFmtId="10" fontId="15" fillId="6" borderId="13" xfId="4" applyNumberFormat="1" applyFont="1" applyFill="1" applyBorder="1" applyAlignment="1">
      <alignment horizontal="center" vertical="center"/>
    </xf>
    <xf numFmtId="1" fontId="15" fillId="6" borderId="13" xfId="4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13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166" fontId="17" fillId="4" borderId="12" xfId="4" applyNumberFormat="1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43" fontId="15" fillId="4" borderId="12" xfId="2" applyFont="1" applyFill="1" applyBorder="1" applyAlignment="1">
      <alignment horizontal="center" vertical="center"/>
    </xf>
    <xf numFmtId="165" fontId="17" fillId="4" borderId="12" xfId="0" applyNumberFormat="1" applyFont="1" applyFill="1" applyBorder="1" applyAlignment="1">
      <alignment horizontal="center" vertical="center"/>
    </xf>
    <xf numFmtId="43" fontId="15" fillId="4" borderId="12" xfId="2" quotePrefix="1" applyFont="1" applyFill="1" applyBorder="1" applyAlignment="1">
      <alignment horizontal="center" vertical="center"/>
    </xf>
    <xf numFmtId="0" fontId="0" fillId="0" borderId="12" xfId="0" applyBorder="1" applyAlignment="1"/>
    <xf numFmtId="0" fontId="14" fillId="5" borderId="14" xfId="0" applyFont="1" applyFill="1" applyBorder="1" applyAlignment="1">
      <alignment horizontal="center" vertical="center"/>
    </xf>
  </cellXfs>
  <cellStyles count="5">
    <cellStyle name="Hiperlink" xfId="1" builtinId="8"/>
    <cellStyle name="Moeda" xfId="3" builtinId="4"/>
    <cellStyle name="Normal" xfId="0" builtinId="0"/>
    <cellStyle name="Porcentagem" xfId="4" builtinId="5"/>
    <cellStyle name="Vírgula" xfId="2" builtinId="3"/>
  </cellStyles>
  <dxfs count="4">
    <dxf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PRICE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68673</xdr:colOff>
      <xdr:row>0</xdr:row>
      <xdr:rowOff>143576</xdr:rowOff>
    </xdr:from>
    <xdr:to>
      <xdr:col>13</xdr:col>
      <xdr:colOff>629629</xdr:colOff>
      <xdr:row>2</xdr:row>
      <xdr:rowOff>156884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3849" y="143576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328458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Price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0.6640625" customWidth="1"/>
    <col min="5" max="5" width="12.88671875" customWidth="1"/>
    <col min="6" max="6" width="11.77734375" style="17" customWidth="1"/>
    <col min="7" max="7" width="13" style="17" customWidth="1"/>
    <col min="8" max="8" width="13.77734375" style="17" customWidth="1"/>
    <col min="9" max="9" width="15.44140625" style="17" customWidth="1"/>
    <col min="10" max="10" width="12.44140625" style="17" customWidth="1"/>
    <col min="11" max="11" width="15.44140625" style="17" customWidth="1"/>
    <col min="12" max="15" width="10.6640625" style="17" customWidth="1"/>
    <col min="16" max="17" width="9.6640625" style="17" customWidth="1"/>
    <col min="18" max="18" width="11" customWidth="1"/>
  </cols>
  <sheetData>
    <row r="1" spans="1:13" ht="25.5" customHeight="1" x14ac:dyDescent="0.2">
      <c r="A1" s="20" t="s">
        <v>0</v>
      </c>
      <c r="B1" s="20"/>
      <c r="C1" s="18"/>
    </row>
    <row r="2" spans="1:13" ht="9" customHeight="1" x14ac:dyDescent="0.2">
      <c r="A2" s="20"/>
      <c r="B2" s="20"/>
      <c r="C2" s="18"/>
    </row>
    <row r="3" spans="1:13" ht="19.5" customHeight="1" x14ac:dyDescent="0.2">
      <c r="A3" s="20"/>
      <c r="B3" s="20"/>
      <c r="C3" s="18"/>
    </row>
    <row r="4" spans="1:13" ht="25.5" customHeight="1" x14ac:dyDescent="0.2">
      <c r="A4" s="20"/>
      <c r="B4" s="20"/>
      <c r="C4" s="18"/>
      <c r="D4" s="39" t="s">
        <v>12</v>
      </c>
      <c r="E4" s="39"/>
      <c r="F4" s="39"/>
      <c r="G4" s="39"/>
      <c r="I4" s="53" t="s">
        <v>13</v>
      </c>
      <c r="J4" s="53"/>
      <c r="K4" s="53"/>
      <c r="L4"/>
    </row>
    <row r="5" spans="1:13" ht="20.25" customHeight="1" x14ac:dyDescent="0.2">
      <c r="A5" s="20"/>
      <c r="B5" s="20"/>
      <c r="C5" s="18"/>
      <c r="D5" s="43" t="s">
        <v>14</v>
      </c>
      <c r="E5" s="43"/>
      <c r="F5" s="43"/>
      <c r="G5" s="40">
        <v>6000</v>
      </c>
      <c r="H5"/>
      <c r="I5" s="52" t="s">
        <v>20</v>
      </c>
      <c r="J5" s="52"/>
      <c r="K5" s="52"/>
      <c r="L5"/>
    </row>
    <row r="6" spans="1:13" ht="18" customHeight="1" x14ac:dyDescent="0.2">
      <c r="A6" s="1"/>
      <c r="B6" s="1"/>
      <c r="D6" s="43" t="s">
        <v>15</v>
      </c>
      <c r="E6" s="43"/>
      <c r="F6" s="43"/>
      <c r="G6" s="41">
        <v>0.05</v>
      </c>
      <c r="H6"/>
      <c r="I6" s="52" t="s">
        <v>21</v>
      </c>
      <c r="J6" s="52"/>
      <c r="K6" s="52"/>
      <c r="L6"/>
    </row>
    <row r="7" spans="1:13" ht="18" customHeight="1" x14ac:dyDescent="0.2">
      <c r="A7" s="1"/>
      <c r="B7" s="1"/>
      <c r="D7" s="43" t="s">
        <v>16</v>
      </c>
      <c r="E7" s="43"/>
      <c r="F7" s="43"/>
      <c r="G7" s="42">
        <v>15</v>
      </c>
      <c r="H7"/>
      <c r="I7" s="52" t="s">
        <v>22</v>
      </c>
      <c r="J7" s="52"/>
      <c r="K7" s="52"/>
      <c r="L7"/>
    </row>
    <row r="8" spans="1:13" ht="18" customHeight="1" x14ac:dyDescent="0.2">
      <c r="A8" s="1"/>
      <c r="B8" s="1"/>
      <c r="D8" s="43" t="s">
        <v>17</v>
      </c>
      <c r="E8" s="43"/>
      <c r="F8" s="43"/>
      <c r="G8" s="42"/>
      <c r="H8"/>
      <c r="I8"/>
      <c r="J8"/>
      <c r="K8"/>
      <c r="L8"/>
    </row>
    <row r="9" spans="1:13" ht="18" customHeight="1" x14ac:dyDescent="0.2">
      <c r="A9" s="1"/>
      <c r="B9" s="1"/>
      <c r="D9" s="43" t="s">
        <v>18</v>
      </c>
      <c r="E9" s="43"/>
      <c r="F9" s="43"/>
      <c r="G9" s="41"/>
      <c r="H9"/>
      <c r="I9"/>
      <c r="J9"/>
      <c r="K9"/>
    </row>
    <row r="10" spans="1:13" ht="18" customHeight="1" x14ac:dyDescent="0.2">
      <c r="A10" s="1"/>
      <c r="B10" s="1"/>
      <c r="D10" s="43" t="s">
        <v>19</v>
      </c>
      <c r="E10" s="43"/>
      <c r="F10" s="43"/>
      <c r="G10" s="42"/>
      <c r="H10"/>
      <c r="I10"/>
      <c r="J10"/>
      <c r="K10"/>
    </row>
    <row r="11" spans="1:13" ht="18" customHeight="1" x14ac:dyDescent="0.2">
      <c r="A11" s="1"/>
      <c r="B11" s="1"/>
      <c r="F11"/>
      <c r="G11"/>
      <c r="H11"/>
      <c r="I11"/>
      <c r="J11"/>
      <c r="K11"/>
    </row>
    <row r="12" spans="1:13" ht="18" customHeight="1" x14ac:dyDescent="0.2">
      <c r="A12" s="1"/>
      <c r="B12" s="1"/>
      <c r="F12"/>
      <c r="G12"/>
      <c r="H12"/>
      <c r="I12"/>
      <c r="J12"/>
      <c r="K12"/>
    </row>
    <row r="13" spans="1:13" ht="40.5" customHeight="1" x14ac:dyDescent="0.2">
      <c r="A13" s="1"/>
      <c r="B13" s="1"/>
      <c r="D13" s="44" t="s">
        <v>23</v>
      </c>
      <c r="E13" s="44" t="s">
        <v>24</v>
      </c>
      <c r="F13" s="44" t="s">
        <v>25</v>
      </c>
      <c r="G13" s="44" t="s">
        <v>26</v>
      </c>
      <c r="H13" s="45" t="s">
        <v>27</v>
      </c>
      <c r="I13" s="46" t="s">
        <v>28</v>
      </c>
      <c r="J13" s="45" t="s">
        <v>29</v>
      </c>
      <c r="K13" s="45" t="s">
        <v>30</v>
      </c>
      <c r="M13"/>
    </row>
    <row r="14" spans="1:13" ht="3" customHeight="1" x14ac:dyDescent="0.2">
      <c r="A14" s="1"/>
      <c r="B14" s="1"/>
      <c r="F14"/>
      <c r="G14"/>
      <c r="H14"/>
      <c r="I14"/>
      <c r="J14"/>
      <c r="K14"/>
    </row>
    <row r="15" spans="1:13" ht="18" customHeight="1" x14ac:dyDescent="0.2">
      <c r="A15" s="1"/>
      <c r="B15" s="1"/>
      <c r="D15" s="48">
        <v>0</v>
      </c>
      <c r="E15" s="51" t="s">
        <v>32</v>
      </c>
      <c r="F15" s="51" t="s">
        <v>32</v>
      </c>
      <c r="G15" s="51" t="s">
        <v>32</v>
      </c>
      <c r="H15" s="49">
        <v>6000</v>
      </c>
      <c r="I15" s="50">
        <v>6000</v>
      </c>
      <c r="J15" s="49" t="s">
        <v>31</v>
      </c>
      <c r="K15" s="47" t="s">
        <v>31</v>
      </c>
    </row>
    <row r="16" spans="1:13" ht="18" customHeight="1" x14ac:dyDescent="0.2">
      <c r="A16" s="1"/>
      <c r="B16" s="1"/>
      <c r="D16" s="48">
        <f>IF(D15&lt;&gt;"",IF(D15+1&lt;=$G$7+$G$8,D15+1,""),"")</f>
        <v>1</v>
      </c>
      <c r="E16" s="49">
        <f>IF(D16&lt;&gt;"",IF(D16&gt;$G$8,(H16*((1+$G$6)^(1/12)-1))/(1-(1+((1+$G$6)^(1/12)-1))^(-($G$7+$G$8+1-D16))),0),"")</f>
        <v>413.16087197828068</v>
      </c>
      <c r="F16" s="49">
        <f>IF(D16&lt;&gt;"",IF(D16&gt;$G$8,((1+$G$6)^(1/12)-1)*H16,0),"")</f>
        <v>24.444742701890121</v>
      </c>
      <c r="G16" s="49">
        <f>IF(D16&lt;&gt;"",E16-F16,"")</f>
        <v>388.71612927639057</v>
      </c>
      <c r="H16" s="49">
        <v>6000</v>
      </c>
      <c r="I16" s="50">
        <v>5611.2838707236097</v>
      </c>
      <c r="J16" s="49" t="s">
        <v>31</v>
      </c>
      <c r="K16" s="47" t="s">
        <v>31</v>
      </c>
    </row>
    <row r="17" spans="1:11" ht="18" customHeight="1" x14ac:dyDescent="0.2">
      <c r="A17" s="1"/>
      <c r="B17" s="1"/>
      <c r="D17" s="48">
        <f t="shared" ref="D17:D24" si="0">IF(D16&lt;&gt;"",IF(D16+1&lt;=$G$7+$G$8,D16+1,""),"")</f>
        <v>2</v>
      </c>
      <c r="E17" s="49">
        <f t="shared" ref="E17:E34" si="1">IF(D17&lt;&gt;"",IF(D17&gt;$G$8,(H17*((1+$G$6)^(1/12)-1))/(1-(1+((1+$G$6)^(1/12)-1))^(-($G$7+$G$8+1-D17))),0),"")</f>
        <v>413.16087197828074</v>
      </c>
      <c r="F17" s="49">
        <f t="shared" ref="F17:F34" si="2">IF(D17&lt;&gt;"",IF(D17&gt;$G$8,((1+$G$6)^(1/12)-1)*H17,0),"")</f>
        <v>22.861065074517452</v>
      </c>
      <c r="G17" s="49">
        <f t="shared" ref="G17:G34" si="3">IF(D17&lt;&gt;"",E17-F17,"")</f>
        <v>390.29980690376328</v>
      </c>
      <c r="H17" s="49">
        <v>5611.2838707236097</v>
      </c>
      <c r="I17" s="50">
        <v>5220.9840638198466</v>
      </c>
      <c r="J17" s="49" t="s">
        <v>31</v>
      </c>
      <c r="K17" s="47" t="s">
        <v>31</v>
      </c>
    </row>
    <row r="18" spans="1:11" ht="18" customHeight="1" x14ac:dyDescent="0.2">
      <c r="A18" s="1"/>
      <c r="B18" s="1"/>
      <c r="D18" s="48">
        <f t="shared" si="0"/>
        <v>3</v>
      </c>
      <c r="E18" s="49">
        <f t="shared" si="1"/>
        <v>413.16087197828148</v>
      </c>
      <c r="F18" s="49">
        <f t="shared" si="2"/>
        <v>21.270935348457471</v>
      </c>
      <c r="G18" s="49">
        <f t="shared" si="3"/>
        <v>391.88993662982398</v>
      </c>
      <c r="H18" s="49">
        <v>5220.9840638198466</v>
      </c>
      <c r="I18" s="50">
        <v>4829.0941271900228</v>
      </c>
      <c r="J18" s="49" t="s">
        <v>31</v>
      </c>
      <c r="K18" s="47" t="s">
        <v>31</v>
      </c>
    </row>
    <row r="19" spans="1:11" ht="18" customHeight="1" x14ac:dyDescent="0.2">
      <c r="A19" s="1"/>
      <c r="B19" s="1"/>
      <c r="D19" s="48">
        <f t="shared" si="0"/>
        <v>4</v>
      </c>
      <c r="E19" s="49">
        <f t="shared" si="1"/>
        <v>413.16087197828148</v>
      </c>
      <c r="F19" s="49">
        <f t="shared" si="2"/>
        <v>19.674327237061458</v>
      </c>
      <c r="G19" s="49">
        <f t="shared" si="3"/>
        <v>393.48654474122003</v>
      </c>
      <c r="H19" s="49">
        <v>4829.0941271900228</v>
      </c>
      <c r="I19" s="50">
        <v>4435.6075824488025</v>
      </c>
      <c r="J19" s="49" t="s">
        <v>31</v>
      </c>
      <c r="K19" s="47" t="s">
        <v>31</v>
      </c>
    </row>
    <row r="20" spans="1:11" ht="18" customHeight="1" x14ac:dyDescent="0.2">
      <c r="A20" s="1"/>
      <c r="B20" s="1"/>
      <c r="D20" s="48">
        <f t="shared" si="0"/>
        <v>5</v>
      </c>
      <c r="E20" s="49">
        <f t="shared" si="1"/>
        <v>413.16087197828205</v>
      </c>
      <c r="F20" s="49">
        <f t="shared" si="2"/>
        <v>18.071214346585641</v>
      </c>
      <c r="G20" s="49">
        <f t="shared" si="3"/>
        <v>395.08965763169641</v>
      </c>
      <c r="H20" s="49">
        <v>4435.6075824488025</v>
      </c>
      <c r="I20" s="50">
        <v>4040.5179248171062</v>
      </c>
      <c r="J20" s="49" t="s">
        <v>31</v>
      </c>
      <c r="K20" s="47" t="s">
        <v>31</v>
      </c>
    </row>
    <row r="21" spans="1:11" ht="18" customHeight="1" x14ac:dyDescent="0.2">
      <c r="A21" s="1"/>
      <c r="B21" s="1"/>
      <c r="D21" s="48">
        <f t="shared" si="0"/>
        <v>6</v>
      </c>
      <c r="E21" s="49">
        <f t="shared" si="1"/>
        <v>413.16087197828216</v>
      </c>
      <c r="F21" s="49">
        <f t="shared" si="2"/>
        <v>16.461570175754861</v>
      </c>
      <c r="G21" s="49">
        <f t="shared" si="3"/>
        <v>396.69930180252732</v>
      </c>
      <c r="H21" s="49">
        <v>4040.5179248171062</v>
      </c>
      <c r="I21" s="50">
        <v>3643.8186230145789</v>
      </c>
      <c r="J21" s="49" t="s">
        <v>31</v>
      </c>
      <c r="K21" s="47" t="s">
        <v>31</v>
      </c>
    </row>
    <row r="22" spans="1:11" ht="18" customHeight="1" x14ac:dyDescent="0.2">
      <c r="A22" s="1"/>
      <c r="B22" s="1"/>
      <c r="D22" s="48">
        <f t="shared" si="0"/>
        <v>7</v>
      </c>
      <c r="E22" s="49">
        <f t="shared" si="1"/>
        <v>413.16087197828222</v>
      </c>
      <c r="F22" s="49">
        <f t="shared" si="2"/>
        <v>14.84536811532449</v>
      </c>
      <c r="G22" s="49">
        <f t="shared" si="3"/>
        <v>398.31550386295771</v>
      </c>
      <c r="H22" s="49">
        <v>3643.8186230145789</v>
      </c>
      <c r="I22" s="50">
        <v>3245.5031191516209</v>
      </c>
      <c r="J22" s="49" t="s">
        <v>31</v>
      </c>
      <c r="K22" s="47" t="s">
        <v>31</v>
      </c>
    </row>
    <row r="23" spans="1:11" ht="18" customHeight="1" x14ac:dyDescent="0.2">
      <c r="A23" s="1"/>
      <c r="B23" s="1"/>
      <c r="D23" s="48">
        <f t="shared" si="0"/>
        <v>8</v>
      </c>
      <c r="E23" s="49">
        <f t="shared" si="1"/>
        <v>413.16087197828415</v>
      </c>
      <c r="F23" s="49">
        <f t="shared" si="2"/>
        <v>13.222581447640534</v>
      </c>
      <c r="G23" s="49">
        <f t="shared" si="3"/>
        <v>399.9382905306436</v>
      </c>
      <c r="H23" s="49">
        <v>3245.5031191516209</v>
      </c>
      <c r="I23" s="50">
        <v>2845.5648286209771</v>
      </c>
      <c r="J23" s="49"/>
      <c r="K23" s="47"/>
    </row>
    <row r="24" spans="1:11" ht="18" customHeight="1" x14ac:dyDescent="0.2">
      <c r="A24" s="1"/>
      <c r="B24" s="1"/>
      <c r="D24" s="48">
        <f t="shared" si="0"/>
        <v>9</v>
      </c>
      <c r="E24" s="49">
        <f t="shared" si="1"/>
        <v>413.16087197828568</v>
      </c>
      <c r="F24" s="49">
        <f t="shared" si="2"/>
        <v>11.593183346197973</v>
      </c>
      <c r="G24" s="49">
        <f t="shared" si="3"/>
        <v>401.56768863208771</v>
      </c>
      <c r="H24" s="49">
        <v>2845.5648286209771</v>
      </c>
      <c r="I24" s="50">
        <v>2443.9971399888896</v>
      </c>
      <c r="J24" s="49"/>
      <c r="K24" s="47"/>
    </row>
    <row r="25" spans="1:11" ht="18" customHeight="1" x14ac:dyDescent="0.2">
      <c r="A25" s="1"/>
      <c r="B25" s="1"/>
      <c r="D25" s="48">
        <f t="shared" ref="D25:D34" si="4">IF(D24&lt;&gt;"",IF(D24+1&lt;=$G$7+$G$8,D24+1,""),"")</f>
        <v>10</v>
      </c>
      <c r="E25" s="49">
        <f t="shared" si="1"/>
        <v>413.16087197828415</v>
      </c>
      <c r="F25" s="49">
        <f t="shared" si="2"/>
        <v>9.9571468751972887</v>
      </c>
      <c r="G25" s="49">
        <f t="shared" si="3"/>
        <v>403.20372510308687</v>
      </c>
      <c r="H25" s="49">
        <v>2443.9971399888896</v>
      </c>
      <c r="I25" s="50">
        <v>2040.7934148858026</v>
      </c>
      <c r="J25" s="49"/>
      <c r="K25" s="47"/>
    </row>
    <row r="26" spans="1:11" ht="18" customHeight="1" x14ac:dyDescent="0.2">
      <c r="A26" s="1"/>
      <c r="B26" s="1"/>
      <c r="D26" s="48">
        <f t="shared" si="4"/>
        <v>11</v>
      </c>
      <c r="E26" s="49">
        <f t="shared" si="1"/>
        <v>413.16087197828682</v>
      </c>
      <c r="F26" s="49">
        <f t="shared" si="2"/>
        <v>8.3144449890991901</v>
      </c>
      <c r="G26" s="49">
        <f t="shared" si="3"/>
        <v>404.84642698918765</v>
      </c>
      <c r="H26" s="49">
        <v>2040.7934148858026</v>
      </c>
      <c r="I26" s="50">
        <v>1635.9469878966149</v>
      </c>
      <c r="J26" s="49"/>
      <c r="K26" s="47"/>
    </row>
    <row r="27" spans="1:11" ht="18" customHeight="1" x14ac:dyDescent="0.2">
      <c r="A27" s="1"/>
      <c r="B27" s="1"/>
      <c r="D27" s="48">
        <f t="shared" si="4"/>
        <v>12</v>
      </c>
      <c r="E27" s="49">
        <f t="shared" si="1"/>
        <v>413.16087197828745</v>
      </c>
      <c r="F27" s="49">
        <f t="shared" si="2"/>
        <v>6.6650505321774842</v>
      </c>
      <c r="G27" s="49">
        <f t="shared" si="3"/>
        <v>406.49582144610997</v>
      </c>
      <c r="H27" s="49">
        <v>1635.9469878966149</v>
      </c>
      <c r="I27" s="50">
        <v>1229.4511664505048</v>
      </c>
      <c r="J27" s="49"/>
      <c r="K27" s="47"/>
    </row>
    <row r="28" spans="1:11" ht="18" customHeight="1" x14ac:dyDescent="0.2">
      <c r="A28" s="1"/>
      <c r="B28" s="1"/>
      <c r="D28" s="48">
        <f t="shared" si="4"/>
        <v>13</v>
      </c>
      <c r="E28" s="49">
        <f t="shared" si="1"/>
        <v>413.16087197828642</v>
      </c>
      <c r="F28" s="49">
        <f t="shared" si="2"/>
        <v>5.0089362380702127</v>
      </c>
      <c r="G28" s="49">
        <f t="shared" si="3"/>
        <v>408.15193574021623</v>
      </c>
      <c r="H28" s="49">
        <v>1229.4511664505048</v>
      </c>
      <c r="I28" s="50">
        <v>821.29923071028861</v>
      </c>
      <c r="J28" s="49"/>
      <c r="K28" s="47"/>
    </row>
    <row r="29" spans="1:11" ht="18" customHeight="1" x14ac:dyDescent="0.2">
      <c r="A29" s="1"/>
      <c r="B29" s="1"/>
      <c r="D29" s="48">
        <f t="shared" si="4"/>
        <v>14</v>
      </c>
      <c r="E29" s="49">
        <f t="shared" si="1"/>
        <v>413.16087197829091</v>
      </c>
      <c r="F29" s="49">
        <f t="shared" si="2"/>
        <v>3.3460747293288828</v>
      </c>
      <c r="G29" s="49">
        <f t="shared" si="3"/>
        <v>409.81479724896201</v>
      </c>
      <c r="H29" s="49">
        <v>821.29923071028861</v>
      </c>
      <c r="I29" s="50">
        <v>411.4844334613266</v>
      </c>
      <c r="J29" s="49"/>
      <c r="K29" s="47"/>
    </row>
    <row r="30" spans="1:11" ht="18" customHeight="1" x14ac:dyDescent="0.2">
      <c r="A30" s="1"/>
      <c r="B30" s="1"/>
      <c r="D30" s="48">
        <f t="shared" si="4"/>
        <v>15</v>
      </c>
      <c r="E30" s="49">
        <f t="shared" si="1"/>
        <v>413.16087197828858</v>
      </c>
      <c r="F30" s="49">
        <f t="shared" si="2"/>
        <v>1.6764385169658591</v>
      </c>
      <c r="G30" s="49">
        <f t="shared" si="3"/>
        <v>411.48443346132274</v>
      </c>
      <c r="H30" s="49">
        <v>411.4844334613266</v>
      </c>
      <c r="I30" s="50">
        <v>3.865352482534945E-12</v>
      </c>
      <c r="J30" s="49"/>
      <c r="K30" s="47"/>
    </row>
    <row r="31" spans="1:11" ht="18" customHeight="1" x14ac:dyDescent="0.2">
      <c r="A31" s="1"/>
      <c r="B31" s="1"/>
      <c r="D31" s="48" t="str">
        <f t="shared" si="4"/>
        <v/>
      </c>
      <c r="E31" s="49" t="str">
        <f t="shared" si="1"/>
        <v/>
      </c>
      <c r="F31" s="49" t="str">
        <f t="shared" si="2"/>
        <v/>
      </c>
      <c r="G31" s="49" t="str">
        <f t="shared" si="3"/>
        <v/>
      </c>
      <c r="H31" s="49"/>
      <c r="I31" s="50"/>
      <c r="J31" s="49"/>
      <c r="K31" s="47"/>
    </row>
    <row r="32" spans="1:11" ht="18" customHeight="1" x14ac:dyDescent="0.2">
      <c r="A32" s="1"/>
      <c r="B32" s="1"/>
      <c r="D32" s="48" t="str">
        <f t="shared" si="4"/>
        <v/>
      </c>
      <c r="E32" s="49" t="str">
        <f t="shared" si="1"/>
        <v/>
      </c>
      <c r="F32" s="49" t="str">
        <f t="shared" si="2"/>
        <v/>
      </c>
      <c r="G32" s="49" t="str">
        <f t="shared" si="3"/>
        <v/>
      </c>
      <c r="H32" s="49"/>
      <c r="I32" s="50"/>
      <c r="J32" s="49"/>
      <c r="K32" s="47"/>
    </row>
    <row r="33" spans="1:17" ht="18" customHeight="1" x14ac:dyDescent="0.2">
      <c r="A33" s="1"/>
      <c r="B33" s="1"/>
      <c r="D33" s="48" t="str">
        <f t="shared" si="4"/>
        <v/>
      </c>
      <c r="E33" s="49" t="str">
        <f t="shared" si="1"/>
        <v/>
      </c>
      <c r="F33" s="49" t="str">
        <f t="shared" si="2"/>
        <v/>
      </c>
      <c r="G33" s="49" t="str">
        <f t="shared" si="3"/>
        <v/>
      </c>
      <c r="H33" s="49"/>
      <c r="I33" s="50"/>
      <c r="J33" s="49"/>
      <c r="K33" s="47"/>
    </row>
    <row r="34" spans="1:17" ht="18" customHeight="1" x14ac:dyDescent="0.2">
      <c r="A34" s="1"/>
      <c r="B34" s="1"/>
      <c r="D34" s="48" t="str">
        <f t="shared" si="4"/>
        <v/>
      </c>
      <c r="E34" s="49" t="str">
        <f t="shared" si="1"/>
        <v/>
      </c>
      <c r="F34" s="49" t="str">
        <f t="shared" si="2"/>
        <v/>
      </c>
      <c r="G34" s="49" t="str">
        <f t="shared" si="3"/>
        <v/>
      </c>
      <c r="H34" s="49"/>
      <c r="I34" s="50"/>
      <c r="J34" s="49"/>
      <c r="K34" s="47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9">
    <mergeCell ref="D7:F7"/>
    <mergeCell ref="D8:F8"/>
    <mergeCell ref="D9:F9"/>
    <mergeCell ref="D10:F10"/>
    <mergeCell ref="A1:B5"/>
    <mergeCell ref="D4:G4"/>
    <mergeCell ref="D5:F5"/>
    <mergeCell ref="D6:F6"/>
    <mergeCell ref="I4:K4"/>
  </mergeCells>
  <conditionalFormatting sqref="J15:J34">
    <cfRule type="expression" dxfId="1" priority="1" stopIfTrue="1">
      <formula>IF($A15&lt;&gt;"",1,0)</formula>
    </cfRule>
  </conditionalFormatting>
  <conditionalFormatting sqref="K15:K34 D15:I34">
    <cfRule type="expression" dxfId="0" priority="2" stopIfTrue="1">
      <formula>IF(OR($A15=0,$A15=""),0,1)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2020-11-04T19:52:08Z</dcterms:modified>
</cp:coreProperties>
</file>