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8F076219-2A42-4C97-959C-0301EED76E82}" xr6:coauthVersionLast="45" xr6:coauthVersionMax="45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'1'!$D$1:$X$52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" i="9" l="1"/>
  <c r="P47" i="9"/>
  <c r="P41" i="9"/>
  <c r="P40" i="9"/>
  <c r="H21" i="9"/>
  <c r="G21" i="9"/>
  <c r="I20" i="9"/>
  <c r="I19" i="9"/>
  <c r="O42" i="9"/>
  <c r="N42" i="9"/>
  <c r="O49" i="9"/>
  <c r="N49" i="9"/>
  <c r="V44" i="9"/>
  <c r="U44" i="9"/>
  <c r="W43" i="9"/>
  <c r="W42" i="9"/>
  <c r="W41" i="9"/>
  <c r="W40" i="9"/>
  <c r="V34" i="9"/>
  <c r="U34" i="9"/>
  <c r="W33" i="9"/>
  <c r="W32" i="9"/>
  <c r="W31" i="9"/>
  <c r="W30" i="9"/>
  <c r="W29" i="9"/>
  <c r="W28" i="9"/>
  <c r="W27" i="9"/>
  <c r="W26" i="9"/>
  <c r="W25" i="9"/>
  <c r="W24" i="9"/>
  <c r="W23" i="9"/>
  <c r="V15" i="9"/>
  <c r="U15" i="9"/>
  <c r="W14" i="9"/>
  <c r="W13" i="9"/>
  <c r="W12" i="9"/>
  <c r="W11" i="9"/>
  <c r="W10" i="9"/>
  <c r="W9" i="9"/>
  <c r="P25" i="9"/>
  <c r="P24" i="9"/>
  <c r="P23" i="9"/>
  <c r="O14" i="9"/>
  <c r="O35" i="9" s="1"/>
  <c r="N14" i="9"/>
  <c r="N35" i="9" s="1"/>
  <c r="P13" i="9"/>
  <c r="P12" i="9"/>
  <c r="P11" i="9"/>
  <c r="P10" i="9"/>
  <c r="P9" i="9"/>
  <c r="I9" i="9"/>
  <c r="P42" i="9" l="1"/>
  <c r="W34" i="9"/>
  <c r="P49" i="9"/>
  <c r="I21" i="9"/>
  <c r="W44" i="9"/>
  <c r="W15" i="9"/>
  <c r="U18" i="9"/>
  <c r="U35" i="9" s="1"/>
  <c r="U49" i="9" s="1"/>
  <c r="G14" i="9" s="1"/>
  <c r="G24" i="9" s="1"/>
  <c r="G26" i="9" s="1"/>
  <c r="V18" i="9"/>
  <c r="P35" i="9"/>
  <c r="P14" i="9"/>
  <c r="V35" i="9" l="1"/>
  <c r="W18" i="9"/>
  <c r="V49" i="9" l="1"/>
  <c r="W35" i="9"/>
  <c r="W49" i="9" l="1"/>
  <c r="H14" i="9"/>
  <c r="I14" i="9" l="1"/>
  <c r="H24" i="9"/>
  <c r="H26" i="9" l="1"/>
  <c r="I26" i="9" s="1"/>
  <c r="I24" i="9"/>
</calcChain>
</file>

<file path=xl/sharedStrings.xml><?xml version="1.0" encoding="utf-8"?>
<sst xmlns="http://schemas.openxmlformats.org/spreadsheetml/2006/main" count="106" uniqueCount="79">
  <si>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</si>
  <si>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</si>
  <si>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</si>
  <si>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</si>
  <si>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</si>
  <si>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</si>
  <si>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</si>
  <si>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</si>
  <si>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</si>
  <si>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</si>
  <si>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</si>
  <si>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</si>
  <si>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ENTRADAS</t>
  </si>
  <si>
    <t>RECEITA BRUTA</t>
  </si>
  <si>
    <t>Serviços (à vista)</t>
  </si>
  <si>
    <t>Vendas (Boletos)</t>
  </si>
  <si>
    <t>Vendas (à vista)</t>
  </si>
  <si>
    <t>Vendas (Cartão)</t>
  </si>
  <si>
    <t>Outras Receitas ou Restituições</t>
  </si>
  <si>
    <t>TOTAL Receitas</t>
  </si>
  <si>
    <t>RECEITA LÍQUIDA - DESCONTOS DIRETOS</t>
  </si>
  <si>
    <t>Descontos Taxa ADM Cartão</t>
  </si>
  <si>
    <t>Descontos Concedidos</t>
  </si>
  <si>
    <t>Outros Descontos ou Impostos Diretos</t>
  </si>
  <si>
    <t>SALDO Receita Líquida = Bruta (-) desc.</t>
  </si>
  <si>
    <t>SAÍDAS</t>
  </si>
  <si>
    <t>DESPESAS  OPERACIONAIS</t>
  </si>
  <si>
    <t>Fornecedores Produtos</t>
  </si>
  <si>
    <t>Fornecedores Insumos</t>
  </si>
  <si>
    <t>Salários</t>
  </si>
  <si>
    <t>Manutenção em geral</t>
  </si>
  <si>
    <t>Outros Fornecedores</t>
  </si>
  <si>
    <t>Outros Custos</t>
  </si>
  <si>
    <t>TOTAL Despesas Operacionais</t>
  </si>
  <si>
    <t>LUCRO Operacional = Receita Liq (-) Desp.Oper.</t>
  </si>
  <si>
    <t>DESPESAS ADMINISTRATIVAS</t>
  </si>
  <si>
    <t>Despesas pessoal de Vendas</t>
  </si>
  <si>
    <t>Administração e Escritório em geral</t>
  </si>
  <si>
    <t>Despesas Financeiras</t>
  </si>
  <si>
    <t>Publicidade e Marketing</t>
  </si>
  <si>
    <t>Serviços Jurídicos</t>
  </si>
  <si>
    <t>Serviços Contábeis</t>
  </si>
  <si>
    <t>Sistemas e TI</t>
  </si>
  <si>
    <t>Aluguel</t>
  </si>
  <si>
    <t>Contas de Consumo</t>
  </si>
  <si>
    <t>Aquisições Diversas</t>
  </si>
  <si>
    <t>Outras Consultorias</t>
  </si>
  <si>
    <t>TOTAL Despesas ADM</t>
  </si>
  <si>
    <t>SALDO = Receitas Liq. (-) Despesas Totais</t>
  </si>
  <si>
    <t>FLUXO DE CAIXA</t>
  </si>
  <si>
    <t>Previsto</t>
  </si>
  <si>
    <t>Realizado</t>
  </si>
  <si>
    <t>% Atingida Mês</t>
  </si>
  <si>
    <t>SALDO INICIAL</t>
  </si>
  <si>
    <t>IMPOSTOS</t>
  </si>
  <si>
    <t>ISS</t>
  </si>
  <si>
    <t>ICMS</t>
  </si>
  <si>
    <t>IRPJ</t>
  </si>
  <si>
    <t>Outros Impostos</t>
  </si>
  <si>
    <t>TOTAL Impostos</t>
  </si>
  <si>
    <t>SALDO Após Desc. Impostos</t>
  </si>
  <si>
    <t xml:space="preserve"> FINANC. / INVEST.</t>
  </si>
  <si>
    <t>FINANCIAMENTOS</t>
  </si>
  <si>
    <t>Total Entradas de Financiamentos</t>
  </si>
  <si>
    <t>Total Saídas de Financiamentos</t>
  </si>
  <si>
    <t>SALDO Financiamentos</t>
  </si>
  <si>
    <t>INVESTIMENTOS</t>
  </si>
  <si>
    <t>Total Entradas de Investimentos</t>
  </si>
  <si>
    <t>Total Saídas de Investimentos</t>
  </si>
  <si>
    <t>SALDO Investimentos</t>
  </si>
  <si>
    <t>RESULTADOS</t>
  </si>
  <si>
    <t>RESULTADO</t>
  </si>
  <si>
    <t>SÓCIOS - APORTES E RETIRADAS</t>
  </si>
  <si>
    <t>Total aporte de Sócios</t>
  </si>
  <si>
    <t>Total Retirada para Sócios</t>
  </si>
  <si>
    <t>SALDO Aporte e Retiradas</t>
  </si>
  <si>
    <t>Resultado Mensal</t>
  </si>
  <si>
    <t>SALDO FINAL ACUMULADO</t>
  </si>
  <si>
    <t>Orçamento Empresarial do Mês de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</si>
</sst>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_-* #,##0_-;\-* #,##0_-;_-* &quot;-&quot;??_-;_-@_-"/>
  </numFmts>
  <fonts count="25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sz val="10"/>
      <name val="Arial"/>
      <family val="2"/>
    </font>
    <font>
      <b/>
      <sz val="20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2" tint="-0.749992370372631"/>
      <name val="Arial"/>
      <family val="2"/>
    </font>
    <font>
      <b/>
      <sz val="11"/>
      <color theme="2" tint="-0.74999237037263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sz val="20"/>
      <color theme="1"/>
      <name val="Calibri"/>
      <family val="2"/>
      <scheme val="minor"/>
    </font>
    <font>
      <b/>
      <sz val="18"/>
      <color theme="0"/>
      <name val="Arial"/>
      <family val="2"/>
    </font>
    <font>
      <b/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E713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2AA2A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/>
      <right/>
      <top/>
      <bottom style="thin">
        <color theme="5" tint="0.39997558519241921"/>
      </bottom>
      <diagonal/>
    </border>
    <border>
      <left/>
      <right/>
      <top/>
      <bottom style="thin">
        <color theme="8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/>
      <bottom style="thin">
        <color theme="0" tint="-0.1499679555650502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</cellStyleXfs>
  <cellXfs count="8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6" fillId="0" borderId="0" xfId="0" applyFont="1"/>
    <xf numFmtId="4" fontId="17" fillId="0" borderId="12" xfId="4" applyNumberFormat="1" applyFont="1" applyBorder="1" applyAlignment="1" applyProtection="1">
      <alignment vertical="center"/>
      <protection locked="0"/>
    </xf>
    <xf numFmtId="164" fontId="17" fillId="0" borderId="12" xfId="2" applyNumberFormat="1" applyFont="1" applyFill="1" applyBorder="1" applyAlignment="1" applyProtection="1">
      <alignment vertical="center"/>
      <protection locked="0"/>
    </xf>
    <xf numFmtId="9" fontId="17" fillId="4" borderId="12" xfId="3" applyFont="1" applyFill="1" applyBorder="1" applyAlignment="1" applyProtection="1">
      <alignment vertical="center"/>
    </xf>
    <xf numFmtId="4" fontId="18" fillId="0" borderId="12" xfId="4" applyNumberFormat="1" applyFont="1" applyBorder="1" applyAlignment="1" applyProtection="1">
      <alignment vertical="center"/>
      <protection locked="0"/>
    </xf>
    <xf numFmtId="3" fontId="18" fillId="4" borderId="12" xfId="4" applyNumberFormat="1" applyFont="1" applyFill="1" applyBorder="1" applyAlignment="1">
      <alignment vertical="center"/>
    </xf>
    <xf numFmtId="9" fontId="18" fillId="4" borderId="12" xfId="3" applyFont="1" applyFill="1" applyBorder="1" applyAlignment="1" applyProtection="1">
      <alignment vertical="center"/>
    </xf>
    <xf numFmtId="4" fontId="19" fillId="0" borderId="12" xfId="4" applyNumberFormat="1" applyFont="1" applyBorder="1" applyAlignment="1" applyProtection="1">
      <alignment vertical="center"/>
      <protection locked="0"/>
    </xf>
    <xf numFmtId="164" fontId="19" fillId="0" borderId="12" xfId="2" applyNumberFormat="1" applyFont="1" applyFill="1" applyBorder="1" applyAlignment="1" applyProtection="1">
      <alignment vertical="center"/>
      <protection locked="0"/>
    </xf>
    <xf numFmtId="4" fontId="20" fillId="0" borderId="12" xfId="4" applyNumberFormat="1" applyFont="1" applyBorder="1" applyAlignment="1" applyProtection="1">
      <alignment vertical="center"/>
      <protection locked="0"/>
    </xf>
    <xf numFmtId="0" fontId="13" fillId="0" borderId="0" xfId="4"/>
    <xf numFmtId="0" fontId="22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5" fillId="11" borderId="13" xfId="4" applyFont="1" applyFill="1" applyBorder="1" applyAlignment="1">
      <alignment vertical="center"/>
    </xf>
    <xf numFmtId="3" fontId="15" fillId="11" borderId="14" xfId="4" applyNumberFormat="1" applyFont="1" applyFill="1" applyBorder="1" applyAlignment="1">
      <alignment vertical="center"/>
    </xf>
    <xf numFmtId="9" fontId="15" fillId="11" borderId="14" xfId="3" applyFont="1" applyFill="1" applyBorder="1" applyAlignment="1" applyProtection="1">
      <alignment vertical="center"/>
    </xf>
    <xf numFmtId="4" fontId="15" fillId="12" borderId="12" xfId="4" applyNumberFormat="1" applyFont="1" applyFill="1" applyBorder="1" applyAlignment="1" applyProtection="1">
      <alignment vertical="center"/>
      <protection locked="0"/>
    </xf>
    <xf numFmtId="3" fontId="15" fillId="12" borderId="12" xfId="4" applyNumberFormat="1" applyFont="1" applyFill="1" applyBorder="1" applyAlignment="1">
      <alignment vertical="center"/>
    </xf>
    <xf numFmtId="9" fontId="15" fillId="12" borderId="12" xfId="3" applyFont="1" applyFill="1" applyBorder="1" applyAlignment="1" applyProtection="1">
      <alignment vertical="center"/>
    </xf>
    <xf numFmtId="0" fontId="21" fillId="11" borderId="13" xfId="4" applyFont="1" applyFill="1" applyBorder="1" applyAlignment="1">
      <alignment vertical="center"/>
    </xf>
    <xf numFmtId="0" fontId="15" fillId="10" borderId="15" xfId="4" applyFont="1" applyFill="1" applyBorder="1" applyAlignment="1">
      <alignment vertical="center"/>
    </xf>
    <xf numFmtId="0" fontId="15" fillId="11" borderId="16" xfId="4" applyFont="1" applyFill="1" applyBorder="1" applyAlignment="1">
      <alignment vertical="center"/>
    </xf>
    <xf numFmtId="0" fontId="15" fillId="11" borderId="17" xfId="4" applyFont="1" applyFill="1" applyBorder="1" applyAlignment="1">
      <alignment vertical="center"/>
    </xf>
    <xf numFmtId="0" fontId="15" fillId="13" borderId="18" xfId="4" applyFont="1" applyFill="1" applyBorder="1" applyAlignment="1">
      <alignment vertical="center"/>
    </xf>
    <xf numFmtId="0" fontId="15" fillId="5" borderId="13" xfId="4" applyFont="1" applyFill="1" applyBorder="1" applyAlignment="1">
      <alignment vertical="center"/>
    </xf>
    <xf numFmtId="3" fontId="15" fillId="5" borderId="14" xfId="4" applyNumberFormat="1" applyFont="1" applyFill="1" applyBorder="1" applyAlignment="1">
      <alignment vertical="center"/>
    </xf>
    <xf numFmtId="9" fontId="15" fillId="5" borderId="14" xfId="3" applyFont="1" applyFill="1" applyBorder="1" applyAlignment="1" applyProtection="1">
      <alignment vertical="center"/>
    </xf>
    <xf numFmtId="0" fontId="15" fillId="5" borderId="19" xfId="4" applyFont="1" applyFill="1" applyBorder="1" applyAlignment="1">
      <alignment vertical="center"/>
    </xf>
    <xf numFmtId="0" fontId="24" fillId="0" borderId="15" xfId="4" applyFont="1" applyBorder="1" applyAlignment="1">
      <alignment vertical="center"/>
    </xf>
    <xf numFmtId="0" fontId="15" fillId="7" borderId="0" xfId="4" applyFont="1" applyFill="1" applyBorder="1" applyAlignment="1">
      <alignment horizontal="center" vertical="center"/>
    </xf>
    <xf numFmtId="0" fontId="15" fillId="7" borderId="0" xfId="4" applyFont="1" applyFill="1" applyBorder="1" applyAlignment="1">
      <alignment horizontal="center" vertical="center" wrapText="1"/>
    </xf>
    <xf numFmtId="0" fontId="15" fillId="14" borderId="13" xfId="4" applyFont="1" applyFill="1" applyBorder="1" applyAlignment="1">
      <alignment vertical="center"/>
    </xf>
    <xf numFmtId="9" fontId="17" fillId="4" borderId="12" xfId="3" applyFont="1" applyFill="1" applyBorder="1" applyAlignment="1" applyProtection="1">
      <alignment horizontal="center" vertical="center"/>
    </xf>
    <xf numFmtId="9" fontId="18" fillId="4" borderId="12" xfId="3" applyFont="1" applyFill="1" applyBorder="1" applyAlignment="1" applyProtection="1">
      <alignment horizontal="center" vertical="center"/>
    </xf>
    <xf numFmtId="164" fontId="17" fillId="0" borderId="12" xfId="2" applyNumberFormat="1" applyFont="1" applyFill="1" applyBorder="1" applyAlignment="1" applyProtection="1">
      <alignment vertical="center"/>
    </xf>
    <xf numFmtId="0" fontId="1" fillId="3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4" fillId="7" borderId="0" xfId="4" applyFont="1" applyFill="1" applyAlignment="1">
      <alignment horizontal="center" vertical="center" textRotation="90"/>
    </xf>
    <xf numFmtId="0" fontId="14" fillId="5" borderId="0" xfId="4" applyFont="1" applyFill="1" applyAlignment="1">
      <alignment horizontal="center" vertical="center" textRotation="90"/>
    </xf>
    <xf numFmtId="0" fontId="0" fillId="0" borderId="20" xfId="0" applyBorder="1" applyAlignment="1">
      <alignment horizontal="center" vertical="center"/>
    </xf>
    <xf numFmtId="0" fontId="14" fillId="8" borderId="0" xfId="4" applyFont="1" applyFill="1" applyAlignment="1">
      <alignment horizontal="center" vertical="center" textRotation="90"/>
    </xf>
    <xf numFmtId="0" fontId="14" fillId="9" borderId="0" xfId="4" applyFont="1" applyFill="1" applyAlignment="1">
      <alignment horizontal="center" vertical="center" textRotation="90"/>
    </xf>
    <xf numFmtId="0" fontId="15" fillId="7" borderId="0" xfId="4" applyFont="1" applyFill="1" applyBorder="1" applyAlignment="1">
      <alignment horizontal="center" vertical="center"/>
    </xf>
    <xf numFmtId="0" fontId="15" fillId="7" borderId="21" xfId="4" applyFont="1" applyFill="1" applyBorder="1" applyAlignment="1">
      <alignment horizontal="center" vertical="center"/>
    </xf>
    <xf numFmtId="3" fontId="15" fillId="7" borderId="0" xfId="4" applyNumberFormat="1" applyFont="1" applyFill="1" applyBorder="1" applyAlignment="1">
      <alignment horizontal="center" vertical="center"/>
    </xf>
    <xf numFmtId="3" fontId="15" fillId="7" borderId="21" xfId="4" applyNumberFormat="1" applyFont="1" applyFill="1" applyBorder="1" applyAlignment="1">
      <alignment horizontal="center" vertical="center"/>
    </xf>
    <xf numFmtId="9" fontId="15" fillId="7" borderId="0" xfId="3" applyFont="1" applyFill="1" applyBorder="1" applyAlignment="1" applyProtection="1">
      <alignment horizontal="center" vertical="center"/>
    </xf>
    <xf numFmtId="9" fontId="15" fillId="7" borderId="21" xfId="3" applyFont="1" applyFill="1" applyBorder="1" applyAlignment="1" applyProtection="1">
      <alignment horizontal="center" vertical="center"/>
    </xf>
    <xf numFmtId="0" fontId="23" fillId="6" borderId="0" xfId="4" applyFont="1" applyFill="1" applyAlignment="1">
      <alignment horizontal="center" vertical="center" textRotation="90"/>
    </xf>
  </cellXfs>
  <cellStyles count="5">
    <cellStyle name="Hiperlink" xfId="1" builtinId="8"/>
    <cellStyle name="Normal" xfId="0" builtinId="0"/>
    <cellStyle name="Normal 2" xfId="4" xr:uid="{51751524-CF06-4D96-8338-787DD5AE930C}"/>
    <cellStyle name="Porcentagem" xfId="3" builtinId="5"/>
    <cellStyle name="Vírgula" xfId="2" builtinId="3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Orçamento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Empresárial</a:t>
          </a:r>
          <a:endParaRPr lang="pt-BR" sz="1600">
            <a:effectLst/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288202</xdr:colOff>
      <xdr:row>1</xdr:row>
      <xdr:rowOff>40200</xdr:rowOff>
    </xdr:from>
    <xdr:to>
      <xdr:col>6</xdr:col>
      <xdr:colOff>0</xdr:colOff>
      <xdr:row>3</xdr:row>
      <xdr:rowOff>130967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4640" y="361669"/>
          <a:ext cx="3617048" cy="650361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</xdr:row>
      <xdr:rowOff>219076</xdr:rowOff>
    </xdr:from>
    <xdr:to>
      <xdr:col>2</xdr:col>
      <xdr:colOff>28575</xdr:colOff>
      <xdr:row>7</xdr:row>
      <xdr:rowOff>85725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7</xdr:row>
      <xdr:rowOff>142876</xdr:rowOff>
    </xdr:from>
    <xdr:to>
      <xdr:col>2</xdr:col>
      <xdr:colOff>28575</xdr:colOff>
      <xdr:row>9</xdr:row>
      <xdr:rowOff>128588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ysClr val="windowText" lastClr="000000"/>
              </a:solidFill>
            </a:rPr>
            <a:t>Orçamento</a:t>
          </a:r>
          <a:r>
            <a:rPr lang="pt-BR" sz="1200" baseline="0">
              <a:solidFill>
                <a:sysClr val="windowText" lastClr="000000"/>
              </a:solidFill>
            </a:rPr>
            <a:t> Empresárial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54" t="s">
        <v>0</v>
      </c>
      <c r="B1" s="54"/>
    </row>
    <row r="2" spans="1:16" ht="19.5" customHeight="1" x14ac:dyDescent="0.2">
      <c r="A2" s="54"/>
      <c r="B2" s="54"/>
    </row>
    <row r="3" spans="1:16" ht="24.75" customHeight="1" x14ac:dyDescent="0.2">
      <c r="A3" s="54"/>
      <c r="B3" s="54"/>
    </row>
    <row r="4" spans="1:16" ht="19.5" customHeight="1" x14ac:dyDescent="0.2">
      <c r="A4" s="54"/>
      <c r="B4" s="54"/>
      <c r="D4" s="55" t="s">
        <v>11</v>
      </c>
      <c r="E4" s="55"/>
      <c r="F4" s="55"/>
      <c r="G4" s="55"/>
      <c r="H4" s="55"/>
      <c r="I4" s="55"/>
    </row>
    <row r="5" spans="1:16" ht="15" customHeight="1" x14ac:dyDescent="0.2">
      <c r="A5" s="1"/>
      <c r="B5" s="1"/>
      <c r="D5" s="55"/>
      <c r="E5" s="55"/>
      <c r="F5" s="55"/>
      <c r="G5" s="55"/>
      <c r="H5" s="55"/>
      <c r="I5" s="55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59" t="s">
        <v>1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16"/>
      <c r="P7" s="16"/>
    </row>
    <row r="8" spans="1:16" x14ac:dyDescent="0.2">
      <c r="A8" s="1"/>
      <c r="B8" s="1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1:16" ht="15" customHeight="1" x14ac:dyDescent="0.2">
      <c r="A9" s="1"/>
      <c r="B9" s="1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61" t="s">
        <v>8</v>
      </c>
      <c r="E11" s="62"/>
      <c r="F11" s="62"/>
      <c r="G11" s="63"/>
      <c r="I11" s="70" t="s">
        <v>3</v>
      </c>
      <c r="K11" s="61" t="s">
        <v>10</v>
      </c>
      <c r="L11" s="62"/>
      <c r="M11" s="62"/>
      <c r="N11" s="63"/>
    </row>
    <row r="12" spans="1:16" x14ac:dyDescent="0.2">
      <c r="A12" s="1"/>
      <c r="B12" s="1"/>
      <c r="D12" s="64"/>
      <c r="E12" s="65"/>
      <c r="F12" s="65"/>
      <c r="G12" s="66"/>
      <c r="I12" s="71"/>
      <c r="K12" s="64"/>
      <c r="L12" s="65"/>
      <c r="M12" s="65"/>
      <c r="N12" s="66"/>
    </row>
    <row r="13" spans="1:16" x14ac:dyDescent="0.2">
      <c r="A13" s="1"/>
      <c r="B13" s="1"/>
      <c r="D13" s="64"/>
      <c r="E13" s="65"/>
      <c r="F13" s="65"/>
      <c r="G13" s="66"/>
      <c r="I13" s="71"/>
      <c r="K13" s="64"/>
      <c r="L13" s="65"/>
      <c r="M13" s="65"/>
      <c r="N13" s="66"/>
    </row>
    <row r="14" spans="1:16" ht="15" customHeight="1" x14ac:dyDescent="0.2">
      <c r="A14" s="1"/>
      <c r="B14" s="1"/>
      <c r="D14" s="67"/>
      <c r="E14" s="68"/>
      <c r="F14" s="68"/>
      <c r="G14" s="69"/>
      <c r="I14" s="72"/>
      <c r="K14" s="67"/>
      <c r="L14" s="68"/>
      <c r="M14" s="68"/>
      <c r="N14" s="69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61" t="s">
        <v>9</v>
      </c>
      <c r="E16" s="62"/>
      <c r="F16" s="62"/>
      <c r="G16" s="63"/>
      <c r="I16" s="70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64"/>
      <c r="E17" s="65"/>
      <c r="F17" s="65"/>
      <c r="G17" s="66"/>
      <c r="I17" s="71"/>
    </row>
    <row r="18" spans="1:14" x14ac:dyDescent="0.2">
      <c r="A18" s="1"/>
      <c r="B18" s="1"/>
      <c r="D18" s="64"/>
      <c r="E18" s="65"/>
      <c r="F18" s="65"/>
      <c r="G18" s="66"/>
      <c r="I18" s="71"/>
      <c r="K18" s="15" t="s">
        <v>7</v>
      </c>
      <c r="L18" s="2"/>
      <c r="M18" s="60" t="s">
        <v>6</v>
      </c>
      <c r="N18" s="60"/>
    </row>
    <row r="19" spans="1:14" x14ac:dyDescent="0.2">
      <c r="A19" s="1"/>
      <c r="B19" s="1"/>
      <c r="D19" s="67"/>
      <c r="E19" s="68"/>
      <c r="F19" s="68"/>
      <c r="G19" s="69"/>
      <c r="I19" s="72"/>
      <c r="M19" s="60"/>
      <c r="N19" s="60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56" t="s">
        <v>2</v>
      </c>
      <c r="E23" s="57"/>
      <c r="F23" s="57"/>
      <c r="G23" s="57"/>
      <c r="H23" s="57"/>
      <c r="I23" s="57"/>
      <c r="J23" s="57"/>
      <c r="K23" s="57"/>
      <c r="L23" s="57"/>
      <c r="M23" s="57"/>
      <c r="N23" s="58"/>
    </row>
    <row r="24" spans="1:14" x14ac:dyDescent="0.2">
      <c r="A24" s="1"/>
      <c r="B24" s="1"/>
      <c r="D24" s="56"/>
      <c r="E24" s="57"/>
      <c r="F24" s="57"/>
      <c r="G24" s="57"/>
      <c r="H24" s="57"/>
      <c r="I24" s="57"/>
      <c r="J24" s="57"/>
      <c r="K24" s="57"/>
      <c r="L24" s="57"/>
      <c r="M24" s="57"/>
      <c r="N24" s="58"/>
    </row>
    <row r="25" spans="1:14" x14ac:dyDescent="0.2">
      <c r="A25" s="1"/>
      <c r="B25" s="1"/>
      <c r="D25" s="56"/>
      <c r="E25" s="57"/>
      <c r="F25" s="57"/>
      <c r="G25" s="57"/>
      <c r="H25" s="57"/>
      <c r="I25" s="57"/>
      <c r="J25" s="57"/>
      <c r="K25" s="57"/>
      <c r="L25" s="57"/>
      <c r="M25" s="57"/>
      <c r="N25" s="58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W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3" max="3" width="2.21875" customWidth="1"/>
    <col min="4" max="4" width="6.5546875" customWidth="1"/>
    <col min="5" max="5" width="3" style="17" customWidth="1"/>
    <col min="6" max="6" width="36" style="17" bestFit="1" customWidth="1"/>
    <col min="7" max="8" width="9.6640625" style="17" customWidth="1"/>
    <col min="9" max="9" width="13" style="17" customWidth="1"/>
    <col min="10" max="10" width="7.5546875" style="17" customWidth="1"/>
    <col min="11" max="11" width="6.5546875" style="17" customWidth="1"/>
    <col min="12" max="12" width="1" style="17" customWidth="1"/>
    <col min="13" max="13" width="34" style="17" customWidth="1"/>
    <col min="14" max="15" width="8.44140625" style="17" customWidth="1"/>
    <col min="16" max="16" width="11.88671875" style="17" customWidth="1"/>
    <col min="17" max="17" width="2.88671875" customWidth="1"/>
    <col min="18" max="18" width="6.5546875" customWidth="1"/>
    <col min="19" max="19" width="1" customWidth="1"/>
    <col min="20" max="20" width="37.44140625" bestFit="1" customWidth="1"/>
    <col min="22" max="22" width="9.77734375" customWidth="1"/>
    <col min="23" max="23" width="13.109375" customWidth="1"/>
  </cols>
  <sheetData>
    <row r="1" spans="1:23" ht="25.5" customHeight="1" x14ac:dyDescent="0.2">
      <c r="A1" s="54" t="s">
        <v>0</v>
      </c>
      <c r="B1" s="54"/>
    </row>
    <row r="2" spans="1:23" ht="19.5" customHeight="1" x14ac:dyDescent="0.2">
      <c r="A2" s="54"/>
      <c r="B2" s="54"/>
    </row>
    <row r="3" spans="1:23" ht="24.75" customHeight="1" x14ac:dyDescent="0.2">
      <c r="A3" s="54"/>
      <c r="B3" s="54"/>
    </row>
    <row r="4" spans="1:23" ht="19.5" customHeight="1" x14ac:dyDescent="0.2">
      <c r="A4" s="54"/>
      <c r="B4" s="54"/>
      <c r="J4"/>
      <c r="K4"/>
      <c r="L4"/>
      <c r="M4"/>
      <c r="N4"/>
      <c r="O4"/>
      <c r="P4"/>
    </row>
    <row r="5" spans="1:23" ht="18.75" customHeight="1" x14ac:dyDescent="0.2">
      <c r="A5" s="1"/>
      <c r="B5" s="1"/>
      <c r="D5" s="75" t="s">
        <v>78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23" ht="22.5" customHeight="1" x14ac:dyDescent="0.2">
      <c r="A6" s="1"/>
      <c r="B6" s="1"/>
      <c r="D6" s="28"/>
      <c r="E6"/>
      <c r="F6" s="28"/>
      <c r="G6" s="28"/>
      <c r="H6" s="28"/>
      <c r="I6" s="28"/>
      <c r="J6"/>
      <c r="K6"/>
      <c r="L6"/>
      <c r="M6"/>
      <c r="N6"/>
      <c r="O6"/>
      <c r="P6"/>
    </row>
    <row r="7" spans="1:23" ht="15" customHeight="1" x14ac:dyDescent="0.2">
      <c r="A7" s="1"/>
      <c r="B7" s="1"/>
      <c r="D7" s="78" t="s">
        <v>49</v>
      </c>
      <c r="E7" s="78"/>
      <c r="F7" s="78"/>
      <c r="G7" s="48" t="s">
        <v>50</v>
      </c>
      <c r="H7" s="48" t="s">
        <v>51</v>
      </c>
      <c r="I7" s="49" t="s">
        <v>52</v>
      </c>
      <c r="J7"/>
      <c r="K7" s="76" t="s">
        <v>12</v>
      </c>
      <c r="L7"/>
      <c r="M7" s="39" t="s">
        <v>13</v>
      </c>
      <c r="N7" s="47" t="s">
        <v>50</v>
      </c>
      <c r="O7" s="47" t="s">
        <v>51</v>
      </c>
      <c r="P7" s="47" t="s">
        <v>52</v>
      </c>
      <c r="R7" s="77" t="s">
        <v>25</v>
      </c>
      <c r="T7" s="40" t="s">
        <v>26</v>
      </c>
      <c r="U7" s="47" t="s">
        <v>50</v>
      </c>
      <c r="V7" s="47" t="s">
        <v>51</v>
      </c>
      <c r="W7" s="47" t="s">
        <v>52</v>
      </c>
    </row>
    <row r="8" spans="1:23" x14ac:dyDescent="0.2">
      <c r="A8" s="1"/>
      <c r="B8" s="1"/>
      <c r="E8"/>
      <c r="F8" s="18"/>
      <c r="G8" s="18"/>
      <c r="H8"/>
      <c r="I8"/>
      <c r="J8"/>
      <c r="K8" s="76"/>
      <c r="L8"/>
      <c r="M8" s="18"/>
      <c r="N8" s="18"/>
      <c r="O8" s="18"/>
      <c r="P8" s="18"/>
      <c r="R8" s="77"/>
      <c r="T8" s="18"/>
      <c r="U8" s="18"/>
      <c r="V8" s="18"/>
      <c r="W8" s="18"/>
    </row>
    <row r="9" spans="1:23" ht="24.75" customHeight="1" x14ac:dyDescent="0.2">
      <c r="A9" s="1"/>
      <c r="B9" s="1"/>
      <c r="E9"/>
      <c r="F9" s="50" t="s">
        <v>53</v>
      </c>
      <c r="G9" s="20">
        <v>50000</v>
      </c>
      <c r="H9" s="20">
        <v>50000</v>
      </c>
      <c r="I9" s="24">
        <f>H9/G9</f>
        <v>1</v>
      </c>
      <c r="J9"/>
      <c r="K9" s="76"/>
      <c r="L9"/>
      <c r="M9" s="19" t="s">
        <v>14</v>
      </c>
      <c r="N9" s="20">
        <v>25000</v>
      </c>
      <c r="O9" s="20">
        <v>35000</v>
      </c>
      <c r="P9" s="51">
        <f t="shared" ref="P9:P14" si="0">O9/N9</f>
        <v>1.4</v>
      </c>
      <c r="R9" s="77"/>
      <c r="T9" s="25" t="s">
        <v>27</v>
      </c>
      <c r="U9" s="26">
        <v>10000</v>
      </c>
      <c r="V9" s="26">
        <v>9000</v>
      </c>
      <c r="W9" s="51">
        <f t="shared" ref="W9:W15" si="1">V9/U9</f>
        <v>0.9</v>
      </c>
    </row>
    <row r="10" spans="1:23" ht="15" customHeight="1" x14ac:dyDescent="0.2">
      <c r="A10" s="1"/>
      <c r="B10" s="1"/>
      <c r="E10"/>
      <c r="F10" s="18"/>
      <c r="G10" s="18"/>
      <c r="H10"/>
      <c r="I10"/>
      <c r="J10"/>
      <c r="K10" s="76"/>
      <c r="L10"/>
      <c r="M10" s="19" t="s">
        <v>15</v>
      </c>
      <c r="N10" s="20">
        <v>40000</v>
      </c>
      <c r="O10" s="20">
        <v>45000</v>
      </c>
      <c r="P10" s="51">
        <f t="shared" si="0"/>
        <v>1.125</v>
      </c>
      <c r="R10" s="77"/>
      <c r="T10" s="25" t="s">
        <v>28</v>
      </c>
      <c r="U10" s="26">
        <v>1000</v>
      </c>
      <c r="V10" s="26">
        <v>1300</v>
      </c>
      <c r="W10" s="51">
        <f t="shared" si="1"/>
        <v>1.3</v>
      </c>
    </row>
    <row r="11" spans="1:23" ht="15" customHeight="1" x14ac:dyDescent="0.2">
      <c r="A11" s="1"/>
      <c r="B11" s="1"/>
      <c r="J11"/>
      <c r="K11" s="76"/>
      <c r="L11"/>
      <c r="M11" s="19" t="s">
        <v>16</v>
      </c>
      <c r="N11" s="20">
        <v>22000</v>
      </c>
      <c r="O11" s="20">
        <v>15000</v>
      </c>
      <c r="P11" s="51">
        <f t="shared" si="0"/>
        <v>0.68181818181818177</v>
      </c>
      <c r="R11" s="77"/>
      <c r="T11" s="25" t="s">
        <v>29</v>
      </c>
      <c r="U11" s="26">
        <v>13000</v>
      </c>
      <c r="V11" s="26">
        <v>10000</v>
      </c>
      <c r="W11" s="51">
        <f t="shared" si="1"/>
        <v>0.76923076923076927</v>
      </c>
    </row>
    <row r="12" spans="1:23" x14ac:dyDescent="0.2">
      <c r="A12" s="1"/>
      <c r="B12" s="1"/>
      <c r="J12"/>
      <c r="K12" s="76"/>
      <c r="L12"/>
      <c r="M12" s="19" t="s">
        <v>17</v>
      </c>
      <c r="N12" s="20">
        <v>35000</v>
      </c>
      <c r="O12" s="20">
        <v>40000</v>
      </c>
      <c r="P12" s="51">
        <f t="shared" si="0"/>
        <v>1.1428571428571428</v>
      </c>
      <c r="R12" s="77"/>
      <c r="T12" s="25" t="s">
        <v>30</v>
      </c>
      <c r="U12" s="26">
        <v>500</v>
      </c>
      <c r="V12" s="26">
        <v>1500</v>
      </c>
      <c r="W12" s="51">
        <f t="shared" si="1"/>
        <v>3</v>
      </c>
    </row>
    <row r="13" spans="1:23" x14ac:dyDescent="0.2">
      <c r="A13" s="1"/>
      <c r="B13" s="1"/>
      <c r="J13"/>
      <c r="K13" s="76"/>
      <c r="L13"/>
      <c r="M13" s="19" t="s">
        <v>18</v>
      </c>
      <c r="N13" s="20">
        <v>2000</v>
      </c>
      <c r="O13" s="20">
        <v>500</v>
      </c>
      <c r="P13" s="51">
        <f t="shared" si="0"/>
        <v>0.25</v>
      </c>
      <c r="R13" s="77"/>
      <c r="T13" s="25" t="s">
        <v>31</v>
      </c>
      <c r="U13" s="26">
        <v>1500</v>
      </c>
      <c r="V13" s="26">
        <v>3000</v>
      </c>
      <c r="W13" s="51">
        <f t="shared" si="1"/>
        <v>2</v>
      </c>
    </row>
    <row r="14" spans="1:23" ht="15" customHeight="1" x14ac:dyDescent="0.2">
      <c r="A14" s="1"/>
      <c r="B14" s="1"/>
      <c r="D14" s="73" t="s">
        <v>70</v>
      </c>
      <c r="E14"/>
      <c r="F14" s="50" t="s">
        <v>71</v>
      </c>
      <c r="G14" s="53">
        <f>U49+N49+N42</f>
        <v>16000</v>
      </c>
      <c r="H14" s="53">
        <f>V49+O49+O42</f>
        <v>20550</v>
      </c>
      <c r="I14" s="24">
        <f t="shared" ref="I14" si="2">H14/G14</f>
        <v>1.284375</v>
      </c>
      <c r="J14"/>
      <c r="K14" s="76"/>
      <c r="L14"/>
      <c r="M14" s="22" t="s">
        <v>19</v>
      </c>
      <c r="N14" s="23">
        <f>SUM(N9:N13)</f>
        <v>124000</v>
      </c>
      <c r="O14" s="23">
        <f t="shared" ref="O14" si="3">SUM(O9:O13)</f>
        <v>135500</v>
      </c>
      <c r="P14" s="52">
        <f t="shared" si="0"/>
        <v>1.092741935483871</v>
      </c>
      <c r="R14" s="77"/>
      <c r="T14" s="25" t="s">
        <v>32</v>
      </c>
      <c r="U14" s="26">
        <v>1000</v>
      </c>
      <c r="V14" s="26">
        <v>1200</v>
      </c>
      <c r="W14" s="51">
        <f t="shared" si="1"/>
        <v>1.2</v>
      </c>
    </row>
    <row r="15" spans="1:23" ht="15" customHeight="1" x14ac:dyDescent="0.2">
      <c r="A15" s="1"/>
      <c r="B15" s="1"/>
      <c r="D15" s="73"/>
      <c r="E15"/>
      <c r="F15" s="28"/>
      <c r="G15" s="28"/>
      <c r="H15" s="28"/>
      <c r="I15" s="28"/>
      <c r="J15"/>
      <c r="K15" s="76"/>
      <c r="L15"/>
      <c r="M15" s="18"/>
      <c r="N15" s="18"/>
      <c r="O15"/>
      <c r="P15"/>
      <c r="R15" s="77"/>
      <c r="T15" s="27" t="s">
        <v>33</v>
      </c>
      <c r="U15" s="23">
        <f>SUM(U9:U14)</f>
        <v>27000</v>
      </c>
      <c r="V15" s="23">
        <f>SUM(V9:V14)</f>
        <v>26000</v>
      </c>
      <c r="W15" s="52">
        <f t="shared" si="1"/>
        <v>0.96296296296296291</v>
      </c>
    </row>
    <row r="16" spans="1:23" ht="15" customHeight="1" x14ac:dyDescent="0.2">
      <c r="A16" s="1"/>
      <c r="B16" s="1"/>
      <c r="D16" s="73"/>
      <c r="E16"/>
      <c r="F16" s="28"/>
      <c r="G16" s="28"/>
      <c r="H16" s="28"/>
      <c r="I16" s="28"/>
      <c r="J16"/>
      <c r="K16" s="76"/>
      <c r="L16"/>
      <c r="M16" s="18"/>
      <c r="N16" s="18"/>
      <c r="O16"/>
      <c r="P16"/>
      <c r="R16" s="77"/>
    </row>
    <row r="17" spans="1:23" x14ac:dyDescent="0.2">
      <c r="A17" s="1"/>
      <c r="B17" s="1"/>
      <c r="D17" s="73"/>
      <c r="E17"/>
      <c r="F17" s="78" t="s">
        <v>72</v>
      </c>
      <c r="G17" s="78"/>
      <c r="H17" s="78"/>
      <c r="I17" s="78"/>
      <c r="J17"/>
      <c r="K17" s="76"/>
      <c r="L17"/>
      <c r="R17" s="77"/>
    </row>
    <row r="18" spans="1:23" x14ac:dyDescent="0.2">
      <c r="A18" s="1"/>
      <c r="B18" s="1"/>
      <c r="D18" s="73"/>
      <c r="E18"/>
      <c r="F18" s="18"/>
      <c r="G18" s="47" t="s">
        <v>50</v>
      </c>
      <c r="H18" s="47" t="s">
        <v>51</v>
      </c>
      <c r="I18" s="47" t="s">
        <v>52</v>
      </c>
      <c r="J18"/>
      <c r="K18" s="76"/>
      <c r="L18"/>
      <c r="R18" s="77"/>
      <c r="T18" s="38" t="s">
        <v>34</v>
      </c>
      <c r="U18" s="33">
        <f>N35-U15</f>
        <v>93900</v>
      </c>
      <c r="V18" s="33">
        <f>O35-V15</f>
        <v>106550</v>
      </c>
      <c r="W18" s="34">
        <f>V18/U18</f>
        <v>1.1347177848775294</v>
      </c>
    </row>
    <row r="19" spans="1:23" x14ac:dyDescent="0.2">
      <c r="A19" s="1"/>
      <c r="B19" s="1"/>
      <c r="D19" s="73"/>
      <c r="E19"/>
      <c r="F19" s="25" t="s">
        <v>73</v>
      </c>
      <c r="G19" s="26">
        <v>15000</v>
      </c>
      <c r="H19" s="26">
        <v>13000</v>
      </c>
      <c r="I19" s="21">
        <f t="shared" ref="I19:I21" si="4">H19/G19</f>
        <v>0.8666666666666667</v>
      </c>
      <c r="J19"/>
      <c r="K19" s="76"/>
      <c r="L19"/>
      <c r="R19" s="77"/>
      <c r="T19" s="28"/>
      <c r="U19" s="28"/>
      <c r="V19" s="28"/>
      <c r="W19" s="28"/>
    </row>
    <row r="20" spans="1:23" ht="15.75" customHeight="1" x14ac:dyDescent="0.2">
      <c r="A20" s="1"/>
      <c r="B20" s="1"/>
      <c r="D20" s="73"/>
      <c r="E20"/>
      <c r="F20" s="25" t="s">
        <v>74</v>
      </c>
      <c r="G20" s="26">
        <v>10000</v>
      </c>
      <c r="H20" s="26">
        <v>10000</v>
      </c>
      <c r="I20" s="21">
        <f t="shared" si="4"/>
        <v>1</v>
      </c>
      <c r="J20"/>
      <c r="K20" s="76"/>
      <c r="L20"/>
      <c r="R20" s="77"/>
      <c r="T20" s="28"/>
      <c r="U20" s="28"/>
      <c r="V20" s="28"/>
      <c r="W20" s="28"/>
    </row>
    <row r="21" spans="1:23" ht="15" customHeight="1" x14ac:dyDescent="0.2">
      <c r="A21" s="1"/>
      <c r="B21" s="1"/>
      <c r="D21" s="73"/>
      <c r="E21"/>
      <c r="F21" s="27" t="s">
        <v>75</v>
      </c>
      <c r="G21" s="23">
        <f>G19-G20</f>
        <v>5000</v>
      </c>
      <c r="H21" s="23">
        <f t="shared" ref="H21" si="5">H19-H20</f>
        <v>3000</v>
      </c>
      <c r="I21" s="24">
        <f t="shared" si="4"/>
        <v>0.6</v>
      </c>
      <c r="J21"/>
      <c r="K21" s="76"/>
      <c r="L21"/>
      <c r="M21" s="39" t="s">
        <v>20</v>
      </c>
      <c r="N21" s="47" t="s">
        <v>50</v>
      </c>
      <c r="O21" s="47" t="s">
        <v>51</v>
      </c>
      <c r="P21" s="47" t="s">
        <v>52</v>
      </c>
      <c r="R21" s="77"/>
      <c r="T21" s="41" t="s">
        <v>35</v>
      </c>
      <c r="U21" s="47" t="s">
        <v>50</v>
      </c>
      <c r="V21" s="47" t="s">
        <v>51</v>
      </c>
      <c r="W21" s="47" t="s">
        <v>52</v>
      </c>
    </row>
    <row r="22" spans="1:23" ht="15" customHeight="1" x14ac:dyDescent="0.2">
      <c r="A22" s="1"/>
      <c r="B22" s="1"/>
      <c r="D22" s="73"/>
      <c r="E22"/>
      <c r="F22" s="28"/>
      <c r="G22" s="28"/>
      <c r="H22" s="28"/>
      <c r="I22" s="28"/>
      <c r="J22"/>
      <c r="K22" s="76"/>
      <c r="L22"/>
      <c r="M22" s="18"/>
      <c r="N22" s="18"/>
      <c r="O22" s="18"/>
      <c r="P22" s="18"/>
      <c r="R22" s="77"/>
      <c r="T22" s="18"/>
      <c r="U22" s="18"/>
      <c r="V22" s="18"/>
      <c r="W22" s="18"/>
    </row>
    <row r="23" spans="1:23" ht="15" customHeight="1" x14ac:dyDescent="0.2">
      <c r="A23" s="1"/>
      <c r="B23" s="1"/>
      <c r="D23" s="73"/>
      <c r="E23"/>
      <c r="F23" s="28"/>
      <c r="G23" s="28"/>
      <c r="H23" s="28"/>
      <c r="I23" s="28"/>
      <c r="J23"/>
      <c r="K23" s="76"/>
      <c r="L23"/>
      <c r="M23" s="25" t="s">
        <v>21</v>
      </c>
      <c r="N23" s="26">
        <v>1300</v>
      </c>
      <c r="O23" s="26">
        <v>1400</v>
      </c>
      <c r="P23" s="51">
        <f>O23/N23</f>
        <v>1.0769230769230769</v>
      </c>
      <c r="R23" s="77"/>
      <c r="T23" s="25" t="s">
        <v>36</v>
      </c>
      <c r="U23" s="26">
        <v>10000</v>
      </c>
      <c r="V23" s="26">
        <v>12000</v>
      </c>
      <c r="W23" s="51">
        <f t="shared" ref="W23:W35" si="6">V23/U23</f>
        <v>1.2</v>
      </c>
    </row>
    <row r="24" spans="1:23" x14ac:dyDescent="0.2">
      <c r="A24" s="1"/>
      <c r="B24" s="1"/>
      <c r="D24" s="73"/>
      <c r="E24"/>
      <c r="F24" s="50" t="s">
        <v>76</v>
      </c>
      <c r="G24" s="53">
        <f>G14+G21</f>
        <v>21000</v>
      </c>
      <c r="H24" s="53">
        <f t="shared" ref="H24" si="7">H14+H21</f>
        <v>23550</v>
      </c>
      <c r="I24" s="24">
        <f t="shared" ref="I24" si="8">H24/G24</f>
        <v>1.1214285714285714</v>
      </c>
      <c r="J24"/>
      <c r="K24" s="76"/>
      <c r="L24"/>
      <c r="M24" s="25" t="s">
        <v>22</v>
      </c>
      <c r="N24" s="26">
        <v>1500</v>
      </c>
      <c r="O24" s="26">
        <v>1200</v>
      </c>
      <c r="P24" s="51">
        <f>O24/N24</f>
        <v>0.8</v>
      </c>
      <c r="R24" s="77"/>
      <c r="T24" s="25" t="s">
        <v>37</v>
      </c>
      <c r="U24" s="26">
        <v>3500</v>
      </c>
      <c r="V24" s="26">
        <v>5000</v>
      </c>
      <c r="W24" s="51">
        <f t="shared" si="6"/>
        <v>1.4285714285714286</v>
      </c>
    </row>
    <row r="25" spans="1:23" x14ac:dyDescent="0.2">
      <c r="A25" s="1"/>
      <c r="B25" s="1"/>
      <c r="D25" s="73"/>
      <c r="E25"/>
      <c r="F25" s="28"/>
      <c r="G25" s="28"/>
      <c r="H25" s="28"/>
      <c r="I25" s="28"/>
      <c r="J25"/>
      <c r="K25" s="76"/>
      <c r="M25" s="25" t="s">
        <v>23</v>
      </c>
      <c r="N25" s="26">
        <v>300</v>
      </c>
      <c r="O25" s="26">
        <v>350</v>
      </c>
      <c r="P25" s="51">
        <f>O25/N25</f>
        <v>1.1666666666666667</v>
      </c>
      <c r="R25" s="77"/>
      <c r="T25" s="25" t="s">
        <v>38</v>
      </c>
      <c r="U25" s="26">
        <v>500</v>
      </c>
      <c r="V25" s="26">
        <v>800</v>
      </c>
      <c r="W25" s="51">
        <f t="shared" si="6"/>
        <v>1.6</v>
      </c>
    </row>
    <row r="26" spans="1:23" x14ac:dyDescent="0.2">
      <c r="A26" s="1"/>
      <c r="B26" s="1"/>
      <c r="D26" s="73"/>
      <c r="E26"/>
      <c r="F26" s="78" t="s">
        <v>77</v>
      </c>
      <c r="G26" s="80">
        <f>G9+G24</f>
        <v>71000</v>
      </c>
      <c r="H26" s="80">
        <f>H9+H24</f>
        <v>73550</v>
      </c>
      <c r="I26" s="82">
        <f>H26/G26</f>
        <v>1.0359154929577465</v>
      </c>
      <c r="J26"/>
      <c r="K26" s="76"/>
      <c r="P26" s="31"/>
      <c r="R26" s="77"/>
      <c r="T26" s="25" t="s">
        <v>39</v>
      </c>
      <c r="U26" s="26">
        <v>3000</v>
      </c>
      <c r="V26" s="26">
        <v>6000</v>
      </c>
      <c r="W26" s="51">
        <f t="shared" si="6"/>
        <v>2</v>
      </c>
    </row>
    <row r="27" spans="1:23" ht="15.75" customHeight="1" x14ac:dyDescent="0.2">
      <c r="A27" s="1"/>
      <c r="B27" s="1"/>
      <c r="D27" s="73"/>
      <c r="E27"/>
      <c r="F27" s="79"/>
      <c r="G27" s="81"/>
      <c r="H27" s="81"/>
      <c r="I27" s="83"/>
      <c r="J27"/>
      <c r="K27" s="76"/>
      <c r="P27" s="31"/>
      <c r="R27" s="77"/>
      <c r="T27" s="25" t="s">
        <v>40</v>
      </c>
      <c r="U27" s="26">
        <v>500</v>
      </c>
      <c r="V27" s="26">
        <v>500</v>
      </c>
      <c r="W27" s="51">
        <f t="shared" si="6"/>
        <v>1</v>
      </c>
    </row>
    <row r="28" spans="1:23" ht="26.25" x14ac:dyDescent="0.4">
      <c r="A28" s="1"/>
      <c r="B28" s="1"/>
      <c r="D28" s="29"/>
      <c r="E28"/>
      <c r="F28"/>
      <c r="G28"/>
      <c r="H28"/>
      <c r="I28"/>
      <c r="J28"/>
      <c r="K28" s="76"/>
      <c r="P28" s="31"/>
      <c r="R28" s="77"/>
      <c r="T28" s="25" t="s">
        <v>41</v>
      </c>
      <c r="U28" s="26">
        <v>1500</v>
      </c>
      <c r="V28" s="26">
        <v>1500</v>
      </c>
      <c r="W28" s="51">
        <f t="shared" si="6"/>
        <v>1</v>
      </c>
    </row>
    <row r="29" spans="1:23" x14ac:dyDescent="0.2">
      <c r="A29" s="1"/>
      <c r="B29" s="1"/>
      <c r="J29"/>
      <c r="K29" s="76"/>
      <c r="P29" s="31"/>
      <c r="R29" s="77"/>
      <c r="T29" s="25" t="s">
        <v>42</v>
      </c>
      <c r="U29" s="26">
        <v>1000</v>
      </c>
      <c r="V29" s="26">
        <v>1000</v>
      </c>
      <c r="W29" s="51">
        <f t="shared" si="6"/>
        <v>1</v>
      </c>
    </row>
    <row r="30" spans="1:23" x14ac:dyDescent="0.2">
      <c r="A30" s="1"/>
      <c r="B30" s="1"/>
      <c r="J30"/>
      <c r="K30" s="76"/>
      <c r="P30" s="31"/>
      <c r="R30" s="77"/>
      <c r="T30" s="25" t="s">
        <v>43</v>
      </c>
      <c r="U30" s="26">
        <v>20000</v>
      </c>
      <c r="V30" s="26">
        <v>20000</v>
      </c>
      <c r="W30" s="51">
        <f t="shared" si="6"/>
        <v>1</v>
      </c>
    </row>
    <row r="31" spans="1:23" x14ac:dyDescent="0.2">
      <c r="A31" s="1"/>
      <c r="B31" s="1"/>
      <c r="J31"/>
      <c r="K31" s="76"/>
      <c r="P31" s="31"/>
      <c r="R31" s="77"/>
      <c r="T31" s="25" t="s">
        <v>44</v>
      </c>
      <c r="U31" s="26">
        <v>3000</v>
      </c>
      <c r="V31" s="26">
        <v>3100</v>
      </c>
      <c r="W31" s="51">
        <f t="shared" si="6"/>
        <v>1.0333333333333334</v>
      </c>
    </row>
    <row r="32" spans="1:23" x14ac:dyDescent="0.2">
      <c r="A32" s="1"/>
      <c r="B32" s="1"/>
      <c r="J32"/>
      <c r="K32" s="76"/>
      <c r="P32" s="31"/>
      <c r="R32" s="77"/>
      <c r="T32" s="25" t="s">
        <v>45</v>
      </c>
      <c r="U32" s="26">
        <v>500</v>
      </c>
      <c r="V32" s="26">
        <v>800</v>
      </c>
      <c r="W32" s="51">
        <f t="shared" si="6"/>
        <v>1.6</v>
      </c>
    </row>
    <row r="33" spans="1:23" x14ac:dyDescent="0.2">
      <c r="A33" s="1"/>
      <c r="B33" s="1"/>
      <c r="J33"/>
      <c r="K33" s="76"/>
      <c r="P33" s="31"/>
      <c r="R33" s="77"/>
      <c r="T33" s="25" t="s">
        <v>46</v>
      </c>
      <c r="U33" s="26">
        <v>1000</v>
      </c>
      <c r="V33" s="26">
        <v>1000</v>
      </c>
      <c r="W33" s="51">
        <f t="shared" si="6"/>
        <v>1</v>
      </c>
    </row>
    <row r="34" spans="1:23" x14ac:dyDescent="0.2">
      <c r="A34" s="1"/>
      <c r="B34" s="1"/>
      <c r="J34"/>
      <c r="K34" s="76"/>
      <c r="R34" s="77"/>
      <c r="T34" s="27" t="s">
        <v>47</v>
      </c>
      <c r="U34" s="23">
        <f>SUM(U23:U33)</f>
        <v>44500</v>
      </c>
      <c r="V34" s="23">
        <f>SUM(V23:V33)</f>
        <v>51700</v>
      </c>
      <c r="W34" s="52">
        <f t="shared" si="6"/>
        <v>1.1617977528089887</v>
      </c>
    </row>
    <row r="35" spans="1:23" ht="16.5" customHeight="1" x14ac:dyDescent="0.2">
      <c r="A35" s="1"/>
      <c r="B35" s="1"/>
      <c r="J35"/>
      <c r="K35" s="76"/>
      <c r="M35" s="35" t="s">
        <v>24</v>
      </c>
      <c r="N35" s="36">
        <f>N14-SUM(N23:N25)</f>
        <v>120900</v>
      </c>
      <c r="O35" s="36">
        <f>O14-SUM(O23:O25)</f>
        <v>132550</v>
      </c>
      <c r="P35" s="37">
        <f>O35/N35</f>
        <v>1.0963606286186931</v>
      </c>
      <c r="R35" s="77"/>
      <c r="T35" s="32" t="s">
        <v>48</v>
      </c>
      <c r="U35" s="33">
        <f>U18-U34</f>
        <v>49400</v>
      </c>
      <c r="V35" s="33">
        <f>V18-V34</f>
        <v>54850</v>
      </c>
      <c r="W35" s="34">
        <f t="shared" si="6"/>
        <v>1.1103238866396761</v>
      </c>
    </row>
    <row r="36" spans="1:23" x14ac:dyDescent="0.2">
      <c r="A36" s="1"/>
      <c r="B36" s="1"/>
      <c r="J36"/>
    </row>
    <row r="37" spans="1:23" x14ac:dyDescent="0.2">
      <c r="A37" s="1"/>
      <c r="B37" s="1"/>
    </row>
    <row r="38" spans="1:23" x14ac:dyDescent="0.2">
      <c r="A38" s="1"/>
      <c r="B38" s="1"/>
      <c r="K38" s="84" t="s">
        <v>61</v>
      </c>
      <c r="L38"/>
      <c r="M38" s="42" t="s">
        <v>66</v>
      </c>
      <c r="N38" s="47" t="s">
        <v>50</v>
      </c>
      <c r="O38" s="47" t="s">
        <v>51</v>
      </c>
      <c r="P38" s="47" t="s">
        <v>52</v>
      </c>
      <c r="R38" s="74" t="s">
        <v>54</v>
      </c>
      <c r="T38" s="46" t="s">
        <v>54</v>
      </c>
      <c r="U38" s="47" t="s">
        <v>50</v>
      </c>
      <c r="V38" s="47" t="s">
        <v>51</v>
      </c>
      <c r="W38" s="47" t="s">
        <v>52</v>
      </c>
    </row>
    <row r="39" spans="1:23" ht="15.75" customHeight="1" x14ac:dyDescent="0.2">
      <c r="A39" s="1"/>
      <c r="B39" s="1"/>
      <c r="K39" s="84"/>
      <c r="L39"/>
      <c r="M39" s="18"/>
      <c r="N39" s="18"/>
      <c r="O39" s="18"/>
      <c r="P39" s="18"/>
      <c r="R39" s="74"/>
      <c r="T39" s="18"/>
      <c r="U39" s="18"/>
      <c r="V39" s="18"/>
      <c r="W39" s="18"/>
    </row>
    <row r="40" spans="1:23" x14ac:dyDescent="0.2">
      <c r="A40" s="1"/>
      <c r="B40" s="1"/>
      <c r="K40" s="84"/>
      <c r="L40"/>
      <c r="M40" s="25" t="s">
        <v>67</v>
      </c>
      <c r="N40" s="26">
        <v>0</v>
      </c>
      <c r="O40" s="26">
        <v>0</v>
      </c>
      <c r="P40" s="51" t="str">
        <f>IFERROR(O40/N40,"")</f>
        <v/>
      </c>
      <c r="R40" s="74"/>
      <c r="T40" s="25" t="s">
        <v>55</v>
      </c>
      <c r="U40" s="26">
        <v>5500</v>
      </c>
      <c r="V40" s="26">
        <v>5700</v>
      </c>
      <c r="W40" s="51">
        <f t="shared" ref="W40:W44" si="9">V40/U40</f>
        <v>1.0363636363636364</v>
      </c>
    </row>
    <row r="41" spans="1:23" x14ac:dyDescent="0.2">
      <c r="A41" s="1"/>
      <c r="B41" s="1"/>
      <c r="K41" s="84"/>
      <c r="L41"/>
      <c r="M41" s="25" t="s">
        <v>68</v>
      </c>
      <c r="N41" s="26">
        <v>15000</v>
      </c>
      <c r="O41" s="26">
        <v>15000</v>
      </c>
      <c r="P41" s="51">
        <f>IFERROR(O41/N41,"")</f>
        <v>1</v>
      </c>
      <c r="R41" s="74"/>
      <c r="T41" s="25" t="s">
        <v>56</v>
      </c>
      <c r="U41" s="26">
        <v>18500</v>
      </c>
      <c r="V41" s="26">
        <v>21000</v>
      </c>
      <c r="W41" s="51">
        <f t="shared" si="9"/>
        <v>1.1351351351351351</v>
      </c>
    </row>
    <row r="42" spans="1:23" x14ac:dyDescent="0.2">
      <c r="A42" s="1"/>
      <c r="B42" s="1"/>
      <c r="K42" s="84"/>
      <c r="L42"/>
      <c r="M42" s="27" t="s">
        <v>69</v>
      </c>
      <c r="N42" s="23">
        <f>N40-N41</f>
        <v>-15000</v>
      </c>
      <c r="O42" s="23">
        <f t="shared" ref="O42" si="10">O40-O41</f>
        <v>-15000</v>
      </c>
      <c r="P42" s="52">
        <f t="shared" ref="P42" si="11">O42/N42</f>
        <v>1</v>
      </c>
      <c r="R42" s="74"/>
      <c r="T42" s="25" t="s">
        <v>57</v>
      </c>
      <c r="U42" s="26">
        <v>2500</v>
      </c>
      <c r="V42" s="26">
        <v>2500</v>
      </c>
      <c r="W42" s="51">
        <f t="shared" si="9"/>
        <v>1</v>
      </c>
    </row>
    <row r="43" spans="1:23" x14ac:dyDescent="0.2">
      <c r="A43" s="1"/>
      <c r="B43" s="1"/>
      <c r="K43" s="84"/>
      <c r="L43"/>
      <c r="M43" s="28"/>
      <c r="N43" s="28"/>
      <c r="O43" s="28"/>
      <c r="P43" s="28"/>
      <c r="R43" s="74"/>
      <c r="T43" s="25" t="s">
        <v>58</v>
      </c>
      <c r="U43" s="26">
        <v>900</v>
      </c>
      <c r="V43" s="26">
        <v>900</v>
      </c>
      <c r="W43" s="51">
        <f t="shared" si="9"/>
        <v>1</v>
      </c>
    </row>
    <row r="44" spans="1:23" x14ac:dyDescent="0.2">
      <c r="A44" s="1"/>
      <c r="B44" s="1"/>
      <c r="K44" s="84"/>
      <c r="L44"/>
      <c r="M44" s="28"/>
      <c r="N44" s="28"/>
      <c r="O44" s="28"/>
      <c r="P44" s="28"/>
      <c r="R44" s="74"/>
      <c r="T44" s="27" t="s">
        <v>59</v>
      </c>
      <c r="U44" s="23">
        <f>SUM(U40:U43)</f>
        <v>27400</v>
      </c>
      <c r="V44" s="23">
        <f t="shared" ref="V44" si="12">SUM(V40:V43)</f>
        <v>30100</v>
      </c>
      <c r="W44" s="52">
        <f t="shared" si="9"/>
        <v>1.0985401459854014</v>
      </c>
    </row>
    <row r="45" spans="1:23" x14ac:dyDescent="0.2">
      <c r="A45" s="1"/>
      <c r="B45" s="1"/>
      <c r="K45" s="84"/>
      <c r="L45"/>
      <c r="M45" s="42" t="s">
        <v>62</v>
      </c>
      <c r="N45" s="47" t="s">
        <v>50</v>
      </c>
      <c r="O45" s="47" t="s">
        <v>51</v>
      </c>
      <c r="P45" s="47" t="s">
        <v>52</v>
      </c>
      <c r="R45" s="74"/>
      <c r="W45" s="30"/>
    </row>
    <row r="46" spans="1:23" x14ac:dyDescent="0.2">
      <c r="A46" s="1"/>
      <c r="B46" s="1"/>
      <c r="K46" s="84"/>
      <c r="L46"/>
      <c r="M46" s="18"/>
      <c r="N46" s="18"/>
      <c r="O46" s="18"/>
      <c r="P46" s="18"/>
      <c r="R46" s="74"/>
      <c r="W46" s="30"/>
    </row>
    <row r="47" spans="1:23" x14ac:dyDescent="0.2">
      <c r="A47" s="1"/>
      <c r="B47" s="1"/>
      <c r="K47" s="84"/>
      <c r="L47"/>
      <c r="M47" s="25" t="s">
        <v>63</v>
      </c>
      <c r="N47" s="26">
        <v>10000</v>
      </c>
      <c r="O47" s="26">
        <v>12000</v>
      </c>
      <c r="P47" s="51">
        <f>IFERROR(O47/N47,"")</f>
        <v>1.2</v>
      </c>
      <c r="R47" s="74"/>
      <c r="W47" s="30"/>
    </row>
    <row r="48" spans="1:23" x14ac:dyDescent="0.2">
      <c r="A48" s="1"/>
      <c r="B48" s="1"/>
      <c r="K48" s="84"/>
      <c r="L48"/>
      <c r="M48" s="25" t="s">
        <v>64</v>
      </c>
      <c r="N48" s="26">
        <v>1000</v>
      </c>
      <c r="O48" s="26">
        <v>1200</v>
      </c>
      <c r="P48" s="51">
        <f>IFERROR(O48/N48,"")</f>
        <v>1.2</v>
      </c>
      <c r="R48" s="74"/>
    </row>
    <row r="49" spans="1:23" x14ac:dyDescent="0.2">
      <c r="A49" s="1"/>
      <c r="B49" s="1"/>
      <c r="K49" s="84"/>
      <c r="L49"/>
      <c r="M49" s="27" t="s">
        <v>65</v>
      </c>
      <c r="N49" s="23">
        <f>N47-N48</f>
        <v>9000</v>
      </c>
      <c r="O49" s="23">
        <f t="shared" ref="O49" si="13">O47-O48</f>
        <v>10800</v>
      </c>
      <c r="P49" s="52">
        <f t="shared" ref="P49" si="14">O49/N49</f>
        <v>1.2</v>
      </c>
      <c r="R49" s="74"/>
      <c r="T49" s="43" t="s">
        <v>60</v>
      </c>
      <c r="U49" s="44">
        <f>U35-U44</f>
        <v>22000</v>
      </c>
      <c r="V49" s="44">
        <f>V35-V44</f>
        <v>24750</v>
      </c>
      <c r="W49" s="45">
        <f t="shared" ref="W49" si="15">V49/U49</f>
        <v>1.125</v>
      </c>
    </row>
    <row r="50" spans="1:23" x14ac:dyDescent="0.2">
      <c r="A50" s="1"/>
      <c r="B50" s="1"/>
    </row>
    <row r="51" spans="1:23" x14ac:dyDescent="0.2">
      <c r="A51" s="1"/>
      <c r="B51" s="1"/>
    </row>
    <row r="52" spans="1:23" x14ac:dyDescent="0.2">
      <c r="A52" s="1"/>
      <c r="B52" s="1"/>
    </row>
    <row r="53" spans="1:23" x14ac:dyDescent="0.2">
      <c r="A53" s="1"/>
      <c r="B53" s="1"/>
    </row>
    <row r="54" spans="1:23" x14ac:dyDescent="0.2">
      <c r="A54" s="1"/>
      <c r="B54" s="1"/>
    </row>
    <row r="55" spans="1:23" x14ac:dyDescent="0.2">
      <c r="A55" s="1"/>
      <c r="B55" s="1"/>
    </row>
    <row r="56" spans="1:23" x14ac:dyDescent="0.2">
      <c r="A56" s="1"/>
      <c r="B56" s="1"/>
    </row>
    <row r="57" spans="1:23" x14ac:dyDescent="0.2">
      <c r="A57" s="1"/>
      <c r="B57" s="1"/>
      <c r="E57"/>
      <c r="F57"/>
      <c r="G57"/>
      <c r="H57"/>
      <c r="I57"/>
    </row>
    <row r="58" spans="1:23" x14ac:dyDescent="0.2">
      <c r="A58" s="1"/>
      <c r="B58" s="1"/>
      <c r="E58"/>
      <c r="F58"/>
      <c r="G58"/>
      <c r="H58"/>
      <c r="I58"/>
    </row>
    <row r="59" spans="1:23" x14ac:dyDescent="0.2">
      <c r="A59" s="1"/>
      <c r="B59" s="1"/>
      <c r="E59"/>
    </row>
    <row r="60" spans="1:23" ht="15.75" customHeight="1" x14ac:dyDescent="0.2">
      <c r="A60" s="1"/>
      <c r="B60" s="1"/>
      <c r="E60"/>
      <c r="F60"/>
      <c r="G60"/>
      <c r="H60"/>
      <c r="I60"/>
    </row>
    <row r="61" spans="1:23" x14ac:dyDescent="0.2">
      <c r="A61" s="1"/>
      <c r="B61" s="1"/>
      <c r="E61"/>
      <c r="F61"/>
      <c r="G61"/>
      <c r="H61"/>
      <c r="I61"/>
    </row>
    <row r="62" spans="1:23" x14ac:dyDescent="0.2">
      <c r="A62" s="1"/>
      <c r="B62" s="1"/>
    </row>
    <row r="63" spans="1:23" x14ac:dyDescent="0.2">
      <c r="A63" s="1"/>
      <c r="B63" s="1"/>
    </row>
    <row r="64" spans="1:23" x14ac:dyDescent="0.2">
      <c r="A64" s="1"/>
      <c r="B64" s="1"/>
    </row>
    <row r="65" spans="1:9" x14ac:dyDescent="0.2">
      <c r="A65" s="1"/>
      <c r="B65" s="1"/>
    </row>
    <row r="66" spans="1:9" x14ac:dyDescent="0.2">
      <c r="A66" s="1"/>
      <c r="B66" s="1"/>
    </row>
    <row r="67" spans="1:9" x14ac:dyDescent="0.2">
      <c r="A67" s="1"/>
      <c r="B67" s="1"/>
    </row>
    <row r="68" spans="1:9" x14ac:dyDescent="0.2">
      <c r="A68" s="1"/>
      <c r="B68" s="1"/>
    </row>
    <row r="69" spans="1:9" x14ac:dyDescent="0.2">
      <c r="A69" s="1"/>
      <c r="B69" s="1"/>
    </row>
    <row r="70" spans="1:9" x14ac:dyDescent="0.2">
      <c r="A70" s="1"/>
      <c r="B70" s="1"/>
    </row>
    <row r="71" spans="1:9" x14ac:dyDescent="0.2">
      <c r="A71" s="1"/>
      <c r="B71" s="1"/>
    </row>
    <row r="72" spans="1:9" ht="15.75" customHeight="1" x14ac:dyDescent="0.2">
      <c r="A72" s="1"/>
      <c r="B72" s="1"/>
    </row>
    <row r="73" spans="1:9" x14ac:dyDescent="0.2">
      <c r="A73" s="1"/>
      <c r="B73" s="1"/>
      <c r="E73"/>
      <c r="F73"/>
      <c r="G73"/>
      <c r="H73"/>
      <c r="I73"/>
    </row>
    <row r="74" spans="1:9" x14ac:dyDescent="0.2">
      <c r="A74" s="1"/>
      <c r="B74" s="1"/>
    </row>
    <row r="75" spans="1:9" x14ac:dyDescent="0.2">
      <c r="A75" s="1"/>
      <c r="B75" s="1"/>
    </row>
    <row r="76" spans="1:9" x14ac:dyDescent="0.2">
      <c r="A76" s="1"/>
      <c r="B76" s="1"/>
    </row>
    <row r="77" spans="1:9" x14ac:dyDescent="0.2">
      <c r="A77" s="1"/>
      <c r="B77" s="1"/>
    </row>
    <row r="78" spans="1:9" x14ac:dyDescent="0.2">
      <c r="A78" s="1"/>
      <c r="B78" s="1"/>
    </row>
    <row r="79" spans="1:9" x14ac:dyDescent="0.2">
      <c r="A79" s="1"/>
      <c r="B79" s="1"/>
    </row>
    <row r="80" spans="1:9" x14ac:dyDescent="0.2">
      <c r="A80" s="1"/>
      <c r="B80" s="1"/>
    </row>
    <row r="81" spans="1:9" x14ac:dyDescent="0.2">
      <c r="A81" s="1"/>
      <c r="B81" s="1"/>
    </row>
    <row r="82" spans="1:9" x14ac:dyDescent="0.2">
      <c r="A82" s="1"/>
      <c r="B82" s="1"/>
    </row>
    <row r="83" spans="1:9" x14ac:dyDescent="0.2">
      <c r="A83" s="1"/>
      <c r="B83" s="1"/>
    </row>
    <row r="84" spans="1:9" x14ac:dyDescent="0.2">
      <c r="A84" s="1"/>
      <c r="B84" s="1"/>
    </row>
    <row r="85" spans="1:9" x14ac:dyDescent="0.2">
      <c r="A85" s="1"/>
      <c r="B85" s="1"/>
    </row>
    <row r="86" spans="1:9" x14ac:dyDescent="0.2">
      <c r="A86" s="1"/>
      <c r="B86" s="1"/>
      <c r="D86" s="28"/>
      <c r="E86"/>
      <c r="F86" s="28"/>
      <c r="G86" s="28"/>
      <c r="H86" s="28"/>
      <c r="I86" s="28"/>
    </row>
    <row r="87" spans="1:9" x14ac:dyDescent="0.2">
      <c r="A87" s="1"/>
      <c r="B87" s="1"/>
      <c r="D87" s="28"/>
      <c r="E87"/>
      <c r="F87" s="28"/>
      <c r="G87" s="28"/>
      <c r="H87" s="28"/>
      <c r="I87" s="28"/>
    </row>
    <row r="88" spans="1:9" x14ac:dyDescent="0.2">
      <c r="A88" s="1"/>
      <c r="B88" s="1"/>
    </row>
    <row r="89" spans="1:9" x14ac:dyDescent="0.2">
      <c r="A89" s="1"/>
      <c r="B89" s="1"/>
    </row>
    <row r="90" spans="1:9" x14ac:dyDescent="0.2">
      <c r="A90" s="1"/>
      <c r="B90" s="1"/>
    </row>
    <row r="91" spans="1:9" x14ac:dyDescent="0.2">
      <c r="A91" s="1"/>
      <c r="B91" s="1"/>
    </row>
    <row r="92" spans="1:9" x14ac:dyDescent="0.2">
      <c r="A92" s="1"/>
      <c r="B92" s="1"/>
    </row>
    <row r="93" spans="1:9" x14ac:dyDescent="0.2">
      <c r="A93" s="1"/>
      <c r="B93" s="1"/>
    </row>
    <row r="94" spans="1:9" x14ac:dyDescent="0.2">
      <c r="A94" s="1"/>
      <c r="B94" s="1"/>
    </row>
    <row r="95" spans="1:9" x14ac:dyDescent="0.2">
      <c r="A95" s="1"/>
      <c r="B95" s="1"/>
    </row>
    <row r="96" spans="1:9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3">
    <mergeCell ref="A1:B4"/>
    <mergeCell ref="D14:D27"/>
    <mergeCell ref="R38:R49"/>
    <mergeCell ref="D5:W5"/>
    <mergeCell ref="K7:K35"/>
    <mergeCell ref="R7:R35"/>
    <mergeCell ref="F26:F27"/>
    <mergeCell ref="G26:G27"/>
    <mergeCell ref="H26:H27"/>
    <mergeCell ref="I26:I27"/>
    <mergeCell ref="F17:I17"/>
    <mergeCell ref="D7:F7"/>
    <mergeCell ref="K38:K49"/>
  </mergeCells>
  <pageMargins left="0.511811024" right="0.511811024" top="0.78740157499999996" bottom="0.78740157499999996" header="0.31496062000000002" footer="0.31496062000000002"/>
  <pageSetup paperSize="9" scale="44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2020-10-26T19:22:51Z</cp:lastPrinted>
  <dcterms:created xsi:type="dcterms:W3CDTF">2020-10-13T22:12:48Z</dcterms:created>
  <dcterms:modified xsi:type="dcterms:W3CDTF">2020-10-26T19:27:47Z</dcterms:modified>
</cp:coreProperties>
</file>