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4"/>
  </bookViews>
  <sheets>
    <sheet r:id="rId1" name="📊 Dashboard" sheetId="1"/>
    <sheet r:id="rId2" name="💰 Lançamentos" sheetId="2"/>
    <sheet r:id="rId3" name="📁 Categorias" sheetId="3"/>
    <sheet r:id="rId4" name="🎯 Metas" sheetId="4"/>
    <sheet r:id="rId5" name="📈 Relatório Mensal" sheetId="5"/>
  </sheets>
  <calcPr calcId="0" iterateCount="100" iterateDelta="0.001"/>
</workbook>
</file>

<file path=xl/sharedStrings.xml><?xml version="1.0" encoding="utf-8"?>
<sst xmlns="http://schemas.openxmlformats.org/spreadsheetml/2006/main" count="57" uniqueCount="57">
  <si>
    <t> CONTROLE FINANCEIRO PESSOAL</t>
  </si>
  <si>
    <t>Mês: November 2025</t>
  </si>
  <si>
    <t>TOTAL RECEITAS</t>
  </si>
  <si>
    <t>TOTAL DESPESAS</t>
  </si>
  <si>
    <t>SALDO DO MÊS</t>
  </si>
  <si>
    <t>TOP 5 CATEGORIAS DE DESPESAS</t>
  </si>
  <si>
    <t>CATEGORIA</t>
  </si>
  <si>
    <t>VALOR</t>
  </si>
  <si>
    <t>% DO TOTAL</t>
  </si>
  <si>
    <t>Alimentação</t>
  </si>
  <si>
    <t>Transporte</t>
  </si>
  <si>
    <t>Moradia</t>
  </si>
  <si>
    <t>Saúde</t>
  </si>
  <si>
    <t>Educação</t>
  </si>
  <si>
    <t> COMO USAR ESTA PLANILHA:</t>
  </si>
  <si>
    <t>1. Vá para a aba " Lançamentos" e adicione suas receitas e despesas</t>
  </si>
  <si>
    <t>2. Preencha: Data, Descrição, Categoria, Tipo (Receita/Despesa), Valor</t>
  </si>
  <si>
    <t>3. O Dashboard será atualizado automaticamente com os totais</t>
  </si>
  <si>
    <t>4. Use a aba " Metas" para acompanhar seus objetivos financeiros</t>
  </si>
  <si>
    <t>5. Confira o " Relatório Mensal" para análise detalhada</t>
  </si>
  <si>
    <t>DATA</t>
  </si>
  <si>
    <t>DESCRIÇÃO</t>
  </si>
  <si>
    <t>TIPO</t>
  </si>
  <si>
    <t>OBSERVAÇÕES</t>
  </si>
  <si>
    <t>10/11/2025</t>
  </si>
  <si>
    <t>Salário</t>
  </si>
  <si>
    <t>Receita</t>
  </si>
  <si>
    <t>Pagamento mensal</t>
  </si>
  <si>
    <t>11/11/2025</t>
  </si>
  <si>
    <t>Supermercado</t>
  </si>
  <si>
    <t>Despesa</t>
  </si>
  <si>
    <t>Compras do mês</t>
  </si>
  <si>
    <t>12/11/2025</t>
  </si>
  <si>
    <t>Uber</t>
  </si>
  <si>
    <t>Corridas da semana</t>
  </si>
  <si>
    <t>13/11/2025</t>
  </si>
  <si>
    <t>Aluguel</t>
  </si>
  <si>
    <t>Aluguel + condomínio</t>
  </si>
  <si>
    <t>14/11/2025</t>
  </si>
  <si>
    <t>Freelance</t>
  </si>
  <si>
    <t>Projeto web</t>
  </si>
  <si>
    <t>15/11/2025</t>
  </si>
  <si>
    <t>Academia</t>
  </si>
  <si>
    <t>Mensalidade</t>
  </si>
  <si>
    <t>Lazer</t>
  </si>
  <si>
    <t>Vestuário</t>
  </si>
  <si>
    <t>Serviços</t>
  </si>
  <si>
    <t>Investimentos</t>
  </si>
  <si>
    <t>Outros</t>
  </si>
  <si>
    <t>META</t>
  </si>
  <si>
    <t>VALOR ALVO</t>
  </si>
  <si>
    <t>VALOR ATUAL</t>
  </si>
  <si>
    <t>FALTA</t>
  </si>
  <si>
    <t>% ATINGIDO</t>
  </si>
  <si>
    <t>Reserva de Emergência</t>
  </si>
  <si>
    <t>Viagem</t>
  </si>
  <si>
    <t>RELATÓRIO MENSAL - GASTOS POR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</si>
</sst>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R$ #,##0.00"/>
    <numFmt numFmtId="175" formatCode="0.0%"/>
  </numFmts>
  <fonts count="20">
    <font>
      <b val="0"/>
      <i val="0"/>
      <sz val="11"/>
      <color theme="1"/>
      <name val="Calibri"/>
      <scheme val="minor"/>
    </font>
    <font>
      <b/>
      <i val="0"/>
      <sz val="18"/>
      <color rgb="FF1F4E78"/>
      <name val="Calibri"/>
    </font>
    <font>
      <b val="0"/>
      <i/>
      <sz val="12"/>
      <color auto="1"/>
      <name val="Calibri"/>
    </font>
    <font>
      <b/>
      <i val="0"/>
      <sz val="12"/>
      <color rgb="FFFFFFFF"/>
      <name val="Calibri"/>
    </font>
    <font>
      <b/>
      <i val="0"/>
      <sz val="16"/>
      <color rgb="FF70AD47"/>
      <name val="Calibri"/>
    </font>
    <font>
      <b/>
      <i val="0"/>
      <sz val="16"/>
      <color rgb="FFC00000"/>
      <name val="Calibri"/>
    </font>
    <font>
      <b/>
      <i val="0"/>
      <sz val="18"/>
      <color rgb="FF4472C4"/>
      <name val="Calibri"/>
    </font>
    <font>
      <b/>
      <i val="0"/>
      <sz val="14"/>
      <color rgb="FF1F4E78"/>
      <name val="Calibri"/>
    </font>
    <font>
      <b/>
      <i val="0"/>
      <sz val="11"/>
      <color rgb="FFFFFFFF"/>
      <name val="Calibri"/>
    </font>
    <font>
      <b val="0"/>
      <i val="0"/>
      <sz val="10"/>
      <color auto="1"/>
      <name val="Calibri"/>
    </font>
    <font>
      <b/>
      <i val="0"/>
      <color rgb="FFFFFFFF"/>
      <name val="Calibri"/>
    </font>
    <font>
      <b/>
      <i val="0"/>
      <color rgb="FF70AD47"/>
      <name val="Calibri"/>
    </font>
    <font>
      <b/>
      <i val="0"/>
      <color rgb="FFC00000"/>
      <name val="Calibri"/>
    </font>
    <font>
      <b/>
      <i val="0"/>
      <sz val="12"/>
      <color rgb="FFFFFFFF"/>
      <name val="Calibri"/>
    </font>
    <font>
      <b/>
      <i val="0"/>
      <sz val="16"/>
      <color rgb="FF70AD47"/>
      <name val="Calibri"/>
    </font>
    <font>
      <b/>
      <i val="0"/>
      <sz val="16"/>
      <color rgb="FFC00000"/>
      <name val="Calibri"/>
    </font>
    <font>
      <b/>
      <i val="0"/>
      <sz val="18"/>
      <color rgb="FF4472C4"/>
      <name val="Calibri"/>
    </font>
    <font>
      <b val="0"/>
      <i val="0"/>
      <sz val="10"/>
      <color auto="1"/>
      <name val="Calibri"/>
    </font>
    <font>
      <b/>
      <i val="0"/>
      <sz val="11"/>
      <color rgb="FF70AD47"/>
      <name val="Calibri"/>
    </font>
    <font>
      <b/>
      <i val="0"/>
      <sz val="11"/>
      <color rgb="FFC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0AD47"/>
      </patternFill>
    </fill>
    <fill>
      <patternFill patternType="solid">
        <fgColor rgb="FFC00000"/>
      </patternFill>
    </fill>
    <fill>
      <patternFill patternType="solid">
        <fgColor rgb="FF4472C4"/>
      </patternFill>
    </fill>
    <fill>
      <patternFill patternType="solid">
        <fgColor rgb="FF1F4E78"/>
      </patternFill>
    </fill>
  </fills>
  <borders count="4">
    <border>
      <left/>
      <right/>
      <top/>
      <bottom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1"/>
  </cellStyleXfs>
  <cellXfs count="22">
    <xf numFmtId="0" fontId="0" fillId="0" borderId="1" xfId="0"/>
    <xf numFmtId="0" fontId="0" fillId="0" borderId="1" xfId="0">
      <alignment horizontal="center" vertical="center"/>
    </xf>
    <xf numFmtId="0" fontId="1" fillId="0" borderId="1" xfId="0" quotePrefix="0">
      <alignment horizontal="center" vertical="center"/>
    </xf>
    <xf numFmtId="0" fontId="2" fillId="0" borderId="1" xfId="0" quotePrefix="0">
      <alignment horizontal="center" vertical="center"/>
    </xf>
    <xf numFmtId="0" fontId="13" fillId="2" borderId="1" xfId="0" quotePrefix="0">
      <alignment horizontal="center" vertical="center"/>
    </xf>
    <xf numFmtId="0" fontId="13" fillId="3" borderId="1" xfId="0" quotePrefix="0">
      <alignment horizontal="center" vertical="center"/>
    </xf>
    <xf numFmtId="171" fontId="14" fillId="0" borderId="1" xfId="0" quotePrefix="0">
      <alignment horizontal="center" vertical="center"/>
    </xf>
    <xf numFmtId="171" fontId="15" fillId="0" borderId="1" xfId="0" quotePrefix="0">
      <alignment horizontal="center" vertical="center"/>
    </xf>
    <xf numFmtId="0" fontId="13" fillId="4" borderId="1" xfId="0" quotePrefix="0">
      <alignment horizontal="center" vertical="center"/>
    </xf>
    <xf numFmtId="171" fontId="16" fillId="0" borderId="1" xfId="0" quotePrefix="0">
      <alignment horizontal="center" vertical="center"/>
    </xf>
    <xf numFmtId="0" fontId="7" fillId="0" borderId="1" xfId="0" quotePrefix="0"/>
    <xf numFmtId="0" fontId="8" fillId="5" borderId="1" xfId="0" quotePrefix="0">
      <alignment horizontal="center" vertical="center"/>
    </xf>
    <xf numFmtId="171" fontId="0" fillId="0" borderId="1" xfId="0" quotePrefix="0"/>
    <xf numFmtId="175" fontId="0" fillId="0" borderId="1" xfId="0" quotePrefix="0">
      <alignment horizontal="center" vertical="center"/>
    </xf>
    <xf numFmtId="0" fontId="17" fillId="0" borderId="1" xfId="0" quotePrefix="0"/>
    <xf numFmtId="0" fontId="8" fillId="5" borderId="3" xfId="0" quotePrefix="0">
      <alignment horizontal="center" vertical="center"/>
    </xf>
    <xf numFmtId="0" fontId="0" fillId="0" borderId="1" xfId="0" quotePrefix="0">
      <alignment horizontal="center" vertical="center"/>
    </xf>
    <xf numFmtId="0" fontId="8" fillId="2" borderId="1" xfId="0" quotePrefix="0">
      <alignment horizontal="center" vertical="center"/>
    </xf>
    <xf numFmtId="171" fontId="18" fillId="0" borderId="1" xfId="0" quotePrefix="0">
      <alignment horizontal="right" vertical="center"/>
    </xf>
    <xf numFmtId="0" fontId="8" fillId="3" borderId="1" xfId="0" quotePrefix="0">
      <alignment horizontal="center" vertical="center"/>
    </xf>
    <xf numFmtId="171" fontId="19" fillId="0" borderId="1" xfId="0" quotePrefix="0">
      <alignment horizontal="right" vertical="center"/>
    </xf>
    <xf numFmtId="175" fontId="0" fillId="0" borderId="1" xfId="0" quotePrefix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 xmlns:c16r2="http://schemas.microsoft.com/office/drawing/2015/06/chart">
  <c:roundedCorners val="0"/>
  <c:chart>
    <c:title>
      <c:tx>
        <c:rich>
          <a:bodyPr/>
          <a:p>
            <a:pPr>
              <a:defRPr sz="1000"/>
            </a:pPr>
            <a:r>
              <a:rPr sz="1000"/>
              <a:t>Despesas por Categoria</a:t>
            </a:r>
            <a:endParaRPr/>
          </a:p>
        </c:rich>
      </c:tx>
      <c:overlay val="0"/>
      <c:spPr>
        <a:noFill/>
        <a:ln>
          <a:noFill/>
        </a:ln>
      </c:spPr>
    </c:title>
    <c:autoTitleDeleted val="0"/>
    <c:plotArea>
      <c:pieChart chartType="10">
        <c:ser seriesType="3">
          <c:dPt>
            <c:idx val="0"/>
            <c:invertIfNegative val="0"/>
            <c:spPr>
              <a:solidFill>
                <a:schemeClr val="accent1"/>
              </a:solidFill>
              <a:ln w="9525">
                <a:solidFill>
                  <a:srgbClr val="ffffff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1"/>
            <c:invertIfNegative val="0"/>
            <c:spPr>
              <a:solidFill>
                <a:schemeClr val="accent2"/>
              </a:solidFill>
              <a:ln w="9525">
                <a:solidFill>
                  <a:srgbClr val="ffffff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2"/>
            <c:invertIfNegative val="0"/>
            <c:spPr>
              <a:solidFill>
                <a:schemeClr val="accent3"/>
              </a:solidFill>
              <a:ln w="9525">
                <a:solidFill>
                  <a:srgbClr val="ffffff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3"/>
            <c:invertIfNegative val="0"/>
            <c:spPr>
              <a:solidFill>
                <a:schemeClr val="accent4"/>
              </a:solidFill>
              <a:ln w="9525">
                <a:solidFill>
                  <a:srgbClr val="ffffff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dPt>
            <c:idx val="4"/>
            <c:invertIfNegative val="0"/>
            <c:spPr>
              <a:solidFill>
                <a:schemeClr val="accent5"/>
              </a:solidFill>
              <a:ln w="9525">
                <a:solidFill>
                  <a:srgbClr val="ffffff"/>
                </a:solidFill>
                <a:prstDash val="solid"/>
              </a:ln>
            </c:spPr>
            <c:marker>
              <c:spPr/>
              <c:size val="5"/>
              <c:symbol val="none"/>
            </c:marker>
          </c:dPt>
          <c:idx val="0"/>
          <c:order val="0"/>
          <c:tx>
            <c:strRef>
              <c:f>'📊 Dashboard'!$C$14</c:f>
            </c:strRef>
          </c:tx>
          <c:spPr>
            <a:ln w="9525">
              <a:solidFill>
                <a:srgbClr val="ffffff"/>
              </a:solidFill>
              <a:prstDash val="solid"/>
            </a:ln>
          </c:spPr>
          <c:cat>
            <c:strRef>
              <c:f>'📊 Dashboard'!$B$15:$B$19</c:f>
            </c:strRef>
          </c:cat>
          <c:val>
            <c:numRef>
              <c:f>'📊 Dashboard'!$C$15:$C$19</c:f>
              <c:numCache>
                <c:formatCode>R$ #,##0.00</c:formatCode>
              </c:numCache>
            </c:numRef>
          </c:val>
          <c:dLbls>
            <c:spPr>
              <a:noFill/>
              <a:ln>
                <a:noFill/>
              </a:ln>
            </c:spPr>
            <c:dLblPos val="bestFit"/>
            <c:showLeaderLines val="0"/>
            <c:showBubbleSize val="0"/>
            <c:showLegendKey val="0"/>
            <c:showPercent val="0"/>
            <c:showCatName val="0"/>
            <c:showSerName val="0"/>
            <c:showVal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xtLst/>
          <c:explosion val="0"/>
        </c:ser>
        <c:varyColors val="1"/>
        <c:firstSliceAng val="0"/>
      </c:pie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p>
          <a:pPr>
            <a:defRPr/>
          </a:pPr>
          <a:r>
            <a:rPr/>
            <a:t/>
          </a:r>
          <a:endParaRPr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0"/>
        </c16r3:dataDisplayOptions16>
      </c:ext>
    </c:extLst>
  </c:chart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4"/>
    </mc:Fallback>
  </mc:AlternateContent>
  <c:txPr>
    <a:bodyPr/>
    <a:p>
      <a:pPr>
        <a:defRPr/>
      </a:pPr>
      <a:r>
        <a:rPr/>
        <a:t/>
      </a:r>
      <a:endParaRPr/>
    </a:p>
  </c:txPr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a:schemeClr val="accent1">
    <a:lumMod val="60000"/>
  </a:schemeClr>
  <a:schemeClr val="accent2">
    <a:lumMod val="60000"/>
  </a:schemeClr>
  <a:schemeClr val="accent3">
    <a:lumMod val="60000"/>
  </a:schemeClr>
  <a:schemeClr val="accent4">
    <a:lumMod val="60000"/>
  </a:schemeClr>
  <a:schemeClr val="accent5">
    <a:lumMod val="60000"/>
  </a:schemeClr>
  <a:schemeClr val="accent6">
    <a:lumMod val="60000"/>
  </a:schemeClr>
  <a:schemeClr val="accent1">
    <a:lumMod val="80000"/>
    <a:lumOff val="20000"/>
  </a:schemeClr>
  <a:schemeClr val="accent2">
    <a:lumMod val="80000"/>
    <a:lumOff val="20000"/>
  </a:schemeClr>
  <a:schemeClr val="accent3">
    <a:lumMod val="80000"/>
    <a:lumOff val="20000"/>
  </a:schemeClr>
  <a:schemeClr val="accent4">
    <a:lumMod val="80000"/>
    <a:lumOff val="20000"/>
  </a:schemeClr>
  <a:schemeClr val="accent5">
    <a:lumMod val="80000"/>
    <a:lumOff val="20000"/>
  </a:schemeClr>
  <a:schemeClr val="accent6">
    <a:lumMod val="80000"/>
    <a:lumOff val="20000"/>
  </a:schemeClr>
  <a:schemeClr val="accent1">
    <a:lumMod val="80000"/>
  </a:schemeClr>
  <a:schemeClr val="accent2">
    <a:lumMod val="80000"/>
  </a:schemeClr>
  <a:schemeClr val="accent3">
    <a:lumMod val="80000"/>
  </a:schemeClr>
  <a:schemeClr val="accent4">
    <a:lumMod val="80000"/>
  </a:schemeClr>
  <a:schemeClr val="accent5">
    <a:lumMod val="80000"/>
  </a:schemeClr>
  <a:schemeClr val="accent6">
    <a:lumMod val="80000"/>
  </a:schemeClr>
  <a:schemeClr val="accent1">
    <a:lumMod val="60000"/>
    <a:lumOff val="40000"/>
  </a:schemeClr>
  <a:schemeClr val="accent2">
    <a:lumMod val="60000"/>
    <a:lumOff val="40000"/>
  </a:schemeClr>
  <a:schemeClr val="accent3">
    <a:lumMod val="60000"/>
    <a:lumOff val="40000"/>
  </a:schemeClr>
  <a:schemeClr val="accent4">
    <a:lumMod val="60000"/>
    <a:lumOff val="40000"/>
  </a:schemeClr>
  <a:schemeClr val="accent5">
    <a:lumMod val="60000"/>
    <a:lumOff val="40000"/>
  </a:schemeClr>
  <a:schemeClr val="accent6">
    <a:lumMod val="60000"/>
    <a:lumOff val="40000"/>
  </a:schemeClr>
  <a:schemeClr val="accent1">
    <a:lumMod val="50000"/>
  </a:schemeClr>
  <a:schemeClr val="accent2">
    <a:lumMod val="50000"/>
  </a:schemeClr>
  <a:schemeClr val="accent3">
    <a:lumMod val="50000"/>
  </a:schemeClr>
  <a:schemeClr val="accent4">
    <a:lumMod val="50000"/>
  </a:schemeClr>
  <a:schemeClr val="accent5">
    <a:lumMod val="50000"/>
  </a:schemeClr>
  <a:schemeClr val="accent6">
    <a:lumMod val="50000"/>
  </a:schemeClr>
  <a:schemeClr val="accent1">
    <a:lumMod val="70000"/>
    <a:lumOff val="30000"/>
  </a:schemeClr>
  <a:schemeClr val="accent2">
    <a:lumMod val="70000"/>
    <a:lumOff val="30000"/>
  </a:schemeClr>
  <a:schemeClr val="accent3">
    <a:lumMod val="70000"/>
    <a:lumOff val="30000"/>
  </a:schemeClr>
  <a:schemeClr val="accent4">
    <a:lumMod val="70000"/>
    <a:lumOff val="30000"/>
  </a:schemeClr>
  <a:schemeClr val="accent5">
    <a:lumMod val="70000"/>
    <a:lumOff val="30000"/>
  </a:schemeClr>
  <a:schemeClr val="accent6">
    <a:lumMod val="70000"/>
    <a:lumOff val="30000"/>
  </a:schemeClr>
  <a:schemeClr val="accent1">
    <a:lumMod val="70000"/>
  </a:schemeClr>
  <a:schemeClr val="accent2">
    <a:lumMod val="70000"/>
  </a:schemeClr>
  <a:schemeClr val="accent3">
    <a:lumMod val="70000"/>
  </a:schemeClr>
  <a:schemeClr val="accent4">
    <a:lumMod val="70000"/>
  </a:schemeClr>
  <a:schemeClr val="accent5">
    <a:lumMod val="70000"/>
  </a:schemeClr>
  <a:schemeClr val="accent6">
    <a:lumMod val="70000"/>
  </a:schemeClr>
  <a:schemeClr val="accent1">
    <a:lumMod val="50000"/>
    <a:lumOff val="50000"/>
  </a:schemeClr>
  <a:schemeClr val="accent2">
    <a:lumMod val="50000"/>
    <a:lumOff val="50000"/>
  </a:schemeClr>
  <a:schemeClr val="accent3">
    <a:lumMod val="50000"/>
    <a:lumOff val="50000"/>
  </a:schemeClr>
  <a:schemeClr val="accent4">
    <a:lumMod val="50000"/>
    <a:lumOff val="50000"/>
  </a:schemeClr>
  <a:schemeClr val="accent5">
    <a:lumMod val="50000"/>
    <a:lumOff val="50000"/>
  </a:schemeClr>
  <a:schemeClr val="accent6">
    <a:lumMod val="50000"/>
    <a:lumOff val="50000"/>
  </a:schemeClr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7</xdr:col>
      <xdr:colOff>0</xdr:colOff>
      <xdr:row>39</xdr:row>
      <xdr:rowOff>171000</xdr:rowOff>
    </xdr:to>
    <xdr:graphicFrame>
      <xdr:nvGraphicFramePr>
        <xdr:cNvPr id="1" name="Chart 1"/>
        <xdr:cNvGraphicFramePr>
          <a:graphicFrameLocks noChangeAspect="0"/>
        </xdr:cNvGraphicFramePr>
      </xdr:nvGraphicFramePr>
      <xdr:xfrm>
        <a:off x="609600" y="5800725"/>
        <a:ext cx="3733800" cy="51430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91B3788-71F8-B9C8-9CA4-B6C868DEF878}" mc:Ignorable="x14ac xr xr2 xr3">
  <dimension ref="A1:AX501"/>
  <sheetViews>
    <sheetView topLeftCell="A1" workbookViewId="0">
      <pane ySplit="1" topLeftCell="A8" activePane="bottomLeft" state="frozen"/>
      <selection pane="bottomLeft" activeCell="F8" sqref="F8"/>
    </sheetView>
  </sheetViews>
  <sheetFormatPr defaultRowHeight="21.75" defaultColWidth="9.140625" customHeight="1"/>
  <cols>
    <col min="2" max="2" width="11.140625" customWidth="1"/>
    <col min="3" max="3" width="6.28125" customWidth="1"/>
    <col min="4" max="4" width="11.140625" customWidth="1"/>
  </cols>
  <sheetData>
    <row r="1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3" ht="21.75" customHeight="1">
      <c r="B3" s="2" t="s">
        <v>0</v>
      </c>
    </row>
    <row r="4" ht="21.75" customHeight="1">
      <c r="B4" s="3" t="s">
        <v>1</v>
      </c>
    </row>
    <row r="6" ht="21.75" customHeight="1">
      <c r="B6" s="4" t="s">
        <v>2</v>
      </c>
      <c r="D6" s="5" t="s">
        <v>3</v>
      </c>
    </row>
    <row r="7" ht="21.75" customHeight="1">
      <c r="B7" s="6">
        <f>SUMIF(' Lançamentos'!D:D,"Receita",' Lançamentos'!E:E)</f>
        <v>0</v>
      </c>
      <c r="D7" s="7">
        <f>SUMIF(' Lançamentos'!D:D,"Despesa",' Lançamentos'!E:E)</f>
        <v>0</v>
      </c>
    </row>
    <row r="9" ht="21.75" customHeight="1">
      <c r="B9" s="8" t="s">
        <v>4</v>
      </c>
    </row>
    <row r="10" ht="21.75" customHeight="1">
      <c r="B10" s="9">
        <f>B7+D7</f>
        <v>0</v>
      </c>
    </row>
    <row r="13" ht="21.75" customHeight="1">
      <c r="B13" s="10" t="s">
        <v>5</v>
      </c>
    </row>
    <row r="14" ht="21.75" customHeight="1">
      <c r="B14" s="11" t="s">
        <v>6</v>
      </c>
      <c r="C14" s="11" t="s">
        <v>7</v>
      </c>
      <c r="D14" s="11" t="s">
        <v>8</v>
      </c>
    </row>
    <row r="15" ht="21.75" customHeight="1">
      <c r="B15" t="s">
        <v>9</v>
      </c>
      <c r="C15" s="12">
        <f>_xlfn.SUMIFS(' Lançamentos'!E:E,' Lançamentos'!C:C,B15,' Lançamentos'!D:D,"Despesa")</f>
        <v>0</v>
      </c>
      <c r="D15" s="13" t="e">
        <f t="shared" si="0" ref="D15:D19">C15/SUM(C$15:C$19)</f>
        <v>#DIV/0!</v>
      </c>
    </row>
    <row r="16" ht="21.75" customHeight="1">
      <c r="B16" t="s">
        <v>10</v>
      </c>
      <c r="C16" s="12">
        <f>_xlfn.SUMIFS(' Lançamentos'!E:E,' Lançamentos'!C:C,B16,' Lançamentos'!D:D,"Despesa")</f>
        <v>0</v>
      </c>
      <c r="D16" s="13" t="e">
        <f t="shared" si="0"/>
        <v>#DIV/0!</v>
      </c>
    </row>
    <row r="17" ht="21.75" customHeight="1">
      <c r="B17" t="s">
        <v>11</v>
      </c>
      <c r="C17" s="12">
        <f>_xlfn.SUMIFS(' Lançamentos'!E:E,' Lançamentos'!C:C,B17,' Lançamentos'!D:D,"Despesa")</f>
        <v>0</v>
      </c>
      <c r="D17" s="13" t="e">
        <f t="shared" si="0"/>
        <v>#DIV/0!</v>
      </c>
    </row>
    <row r="18" ht="21.75" customHeight="1">
      <c r="B18" t="s">
        <v>12</v>
      </c>
      <c r="C18" s="12">
        <f>_xlfn.SUMIFS(' Lançamentos'!E:E,' Lançamentos'!C:C,B18,' Lançamentos'!D:D,"Despesa")</f>
        <v>0</v>
      </c>
      <c r="D18" s="13" t="e">
        <f t="shared" si="0"/>
        <v>#DIV/0!</v>
      </c>
    </row>
    <row r="19" ht="21.75" customHeight="1">
      <c r="B19" t="s">
        <v>13</v>
      </c>
      <c r="C19" s="12">
        <f>_xlfn.SUMIFS(' Lançamentos'!E:E,' Lançamentos'!C:C,B19,' Lançamentos'!D:D,"Despesa")</f>
        <v>0</v>
      </c>
      <c r="D19" s="13" t="e">
        <f t="shared" si="0"/>
        <v>#DIV/0!</v>
      </c>
    </row>
    <row r="40" ht="21.75" customHeight="1">
      <c r="B40" s="10" t="s">
        <v>14</v>
      </c>
    </row>
    <row r="41" ht="21.75" customHeight="1">
      <c r="B41" s="14" t="s">
        <v>15</v>
      </c>
    </row>
    <row r="42" ht="21.75" customHeight="1">
      <c r="B42" s="14" t="s">
        <v>16</v>
      </c>
    </row>
    <row r="43" ht="21.75" customHeight="1">
      <c r="B43" s="14" t="s">
        <v>17</v>
      </c>
    </row>
    <row r="44" ht="21.75" customHeight="1">
      <c r="B44" s="14" t="s">
        <v>18</v>
      </c>
    </row>
    <row r="45" ht="21.75" customHeight="1">
      <c r="B45" s="14" t="s">
        <v>19</v>
      </c>
    </row>
  </sheetData>
  <mergeCells>
    <mergeCell ref="D7:E7"/>
    <mergeCell ref="B7:C7"/>
    <mergeCell ref="B10:E10"/>
    <mergeCell ref="B41:E41"/>
    <mergeCell ref="B9:E9"/>
    <mergeCell ref="B42:E42"/>
    <mergeCell ref="B3:F3"/>
    <mergeCell ref="B44:E44"/>
    <mergeCell ref="B13:E13"/>
    <mergeCell ref="B6:C6"/>
    <mergeCell ref="B4:F4"/>
    <mergeCell ref="D6:E6"/>
    <mergeCell ref="B45:E45"/>
    <mergeCell ref="B40:E40"/>
    <mergeCell ref="B43:E43"/>
  </mergeCells>
  <printOptions/>
  <pageMargins left="0.75" right="0.75" top="1" bottom="1" header="0.5" footer="0.5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949E728-23A9-563F-15D8-67E655BA2F0B}" mc:Ignorable="x14ac xr xr2 xr3">
  <dimension ref="A1:AX501"/>
  <sheetViews>
    <sheetView topLeftCell="A1" workbookViewId="0">
      <pane ySplit="1" topLeftCell="A2" activePane="bottomLeft" state="frozen"/>
      <selection pane="bottomLeft" activeCell="E2" sqref="E2"/>
    </sheetView>
  </sheetViews>
  <sheetFormatPr defaultRowHeight="21.75" defaultColWidth="9.140625" customHeight="1"/>
  <cols>
    <col min="1" max="1" width="10.57421875" customWidth="1"/>
    <col min="2" max="2" width="12.8515625" customWidth="1"/>
    <col min="3" max="3" width="11.140625" customWidth="1"/>
    <col min="4" max="4" width="7.7109375" customWidth="1"/>
    <col min="5" max="5" width="11.28125" customWidth="1"/>
    <col min="6" max="6" width="19.00390625" customWidth="1"/>
  </cols>
  <sheetData>
    <row r="1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ht="21.75" customHeight="1">
      <c r="A2" s="15" t="s">
        <v>20</v>
      </c>
      <c r="B2" s="15" t="s">
        <v>21</v>
      </c>
      <c r="C2" s="15" t="s">
        <v>6</v>
      </c>
      <c r="D2" s="15" t="s">
        <v>22</v>
      </c>
      <c r="E2" s="15" t="s">
        <v>7</v>
      </c>
      <c r="F2" s="15" t="s">
        <v>23</v>
      </c>
    </row>
    <row r="3" ht="21.75" customHeight="1">
      <c r="A3" s="16" t="s">
        <v>24</v>
      </c>
      <c r="B3" t="s">
        <v>25</v>
      </c>
      <c r="C3" t="s">
        <v>25</v>
      </c>
      <c r="D3" s="17" t="s">
        <v>26</v>
      </c>
      <c r="E3" s="18">
        <v>5000</v>
      </c>
      <c r="F3" t="s">
        <v>27</v>
      </c>
    </row>
    <row r="4" ht="21.75" customHeight="1">
      <c r="A4" s="16" t="s">
        <v>28</v>
      </c>
      <c r="B4" t="s">
        <v>29</v>
      </c>
      <c r="C4" t="s">
        <v>9</v>
      </c>
      <c r="D4" s="19" t="s">
        <v>30</v>
      </c>
      <c r="E4" s="20">
        <v>-350</v>
      </c>
      <c r="F4" t="s">
        <v>31</v>
      </c>
    </row>
    <row r="5" ht="21.75" customHeight="1">
      <c r="A5" s="16" t="s">
        <v>32</v>
      </c>
      <c r="B5" t="s">
        <v>33</v>
      </c>
      <c r="C5" t="s">
        <v>10</v>
      </c>
      <c r="D5" s="19" t="s">
        <v>30</v>
      </c>
      <c r="E5" s="20">
        <v>-45</v>
      </c>
      <c r="F5" t="s">
        <v>34</v>
      </c>
    </row>
    <row r="6" ht="21.75" customHeight="1">
      <c r="A6" s="16" t="s">
        <v>35</v>
      </c>
      <c r="B6" t="s">
        <v>36</v>
      </c>
      <c r="C6" t="s">
        <v>11</v>
      </c>
      <c r="D6" s="19" t="s">
        <v>30</v>
      </c>
      <c r="E6" s="20">
        <v>-1200</v>
      </c>
      <c r="F6" t="s">
        <v>37</v>
      </c>
    </row>
    <row r="7" ht="21.75" customHeight="1">
      <c r="A7" s="16" t="s">
        <v>38</v>
      </c>
      <c r="B7" t="s">
        <v>39</v>
      </c>
      <c r="C7" t="s">
        <v>39</v>
      </c>
      <c r="D7" s="17" t="s">
        <v>26</v>
      </c>
      <c r="E7" s="18">
        <v>800</v>
      </c>
      <c r="F7" t="s">
        <v>40</v>
      </c>
    </row>
    <row r="8" ht="21.75" customHeight="1">
      <c r="A8" s="16" t="s">
        <v>41</v>
      </c>
      <c r="B8" t="s">
        <v>42</v>
      </c>
      <c r="C8" t="s">
        <v>12</v>
      </c>
      <c r="D8" s="19" t="s">
        <v>30</v>
      </c>
      <c r="E8" s="20">
        <v>-120</v>
      </c>
      <c r="F8" t="s">
        <v>43</v>
      </c>
    </row>
  </sheetData>
  <printOptions/>
  <pageMargins left="0.75" right="0.75" top="1" bottom="1" header="0.5" footer="0.5"/>
  <pageSetup paperSize="1" orientation="portrait"/>
  <headerFooter>
    <oddHeader>&amp;L&amp;C&amp;R</oddHeader>
    <oddFooter>&amp;L&amp;C&amp;R</oddFooter>
  </headerFooter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A2AACB6-6878-B8C8-7B6C-6F533CF99BD8}" mc:Ignorable="x14ac xr xr2 xr3">
  <dimension ref="A1:AX501"/>
  <sheetViews>
    <sheetView topLeftCell="A1" workbookViewId="0">
      <pane ySplit="1" topLeftCell="A2" activePane="bottomLeft" state="frozen"/>
      <selection pane="bottomLeft" activeCell="A1" sqref="A1"/>
    </sheetView>
  </sheetViews>
  <sheetFormatPr defaultRowHeight="21.75" defaultColWidth="9.140625" customHeight="1"/>
  <cols>
    <col min="1" max="1" width="12.421875" customWidth="1"/>
    <col min="2" max="2" width="7.7109375" customWidth="1"/>
  </cols>
  <sheetData>
    <row r="1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ht="21.75" customHeight="1">
      <c r="A2" s="11" t="s">
        <v>6</v>
      </c>
      <c r="B2" s="11" t="s">
        <v>22</v>
      </c>
    </row>
    <row r="3" ht="21.75" customHeight="1">
      <c r="A3" t="s">
        <v>9</v>
      </c>
      <c r="B3" s="19" t="s">
        <v>30</v>
      </c>
    </row>
    <row r="4" ht="21.75" customHeight="1">
      <c r="A4" t="s">
        <v>10</v>
      </c>
      <c r="B4" s="19" t="s">
        <v>30</v>
      </c>
    </row>
    <row r="5" ht="21.75" customHeight="1">
      <c r="A5" t="s">
        <v>11</v>
      </c>
      <c r="B5" s="19" t="s">
        <v>30</v>
      </c>
    </row>
    <row r="6" ht="21.75" customHeight="1">
      <c r="A6" t="s">
        <v>12</v>
      </c>
      <c r="B6" s="19" t="s">
        <v>30</v>
      </c>
    </row>
    <row r="7" ht="21.75" customHeight="1">
      <c r="A7" t="s">
        <v>13</v>
      </c>
      <c r="B7" s="19" t="s">
        <v>30</v>
      </c>
    </row>
    <row r="8" ht="21.75" customHeight="1">
      <c r="A8" t="s">
        <v>44</v>
      </c>
      <c r="B8" s="19" t="s">
        <v>30</v>
      </c>
    </row>
    <row r="9" ht="21.75" customHeight="1">
      <c r="A9" t="s">
        <v>45</v>
      </c>
      <c r="B9" s="19" t="s">
        <v>30</v>
      </c>
    </row>
    <row r="10" ht="21.75" customHeight="1">
      <c r="A10" t="s">
        <v>46</v>
      </c>
      <c r="B10" s="19" t="s">
        <v>30</v>
      </c>
    </row>
    <row r="11" ht="21.75" customHeight="1">
      <c r="A11" t="s">
        <v>47</v>
      </c>
      <c r="B11" s="19" t="s">
        <v>30</v>
      </c>
    </row>
    <row r="12" ht="21.75" customHeight="1">
      <c r="A12" t="s">
        <v>48</v>
      </c>
      <c r="B12" s="19" t="s">
        <v>30</v>
      </c>
    </row>
    <row r="13" ht="21.75" customHeight="1">
      <c r="A13" t="s">
        <v>25</v>
      </c>
      <c r="B13" s="17" t="s">
        <v>26</v>
      </c>
    </row>
    <row r="14" ht="21.75" customHeight="1">
      <c r="A14" t="s">
        <v>39</v>
      </c>
      <c r="B14" s="17" t="s">
        <v>26</v>
      </c>
    </row>
    <row r="15" ht="21.75" customHeight="1">
      <c r="A15" t="s">
        <v>47</v>
      </c>
      <c r="B15" s="17" t="s">
        <v>26</v>
      </c>
    </row>
    <row r="16" ht="21.75" customHeight="1">
      <c r="A16" t="s">
        <v>48</v>
      </c>
      <c r="B16" s="17" t="s">
        <v>26</v>
      </c>
    </row>
  </sheetData>
  <printOptions/>
  <pageMargins left="0.75" right="0.75" top="1" bottom="1" header="0.5" footer="0.5"/>
  <pageSetup paperSize="1" orientation="portrait"/>
  <headerFooter>
    <oddHeader>&amp;L&amp;C&amp;R</oddHeader>
    <oddFooter>&amp;L&amp;C&amp;R</oddFooter>
  </headerFooter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C5E00B8-8978-91E8-A378-42201D519D48}" mc:Ignorable="x14ac xr xr2 xr3">
  <dimension ref="A1:AX501"/>
  <sheetViews>
    <sheetView topLeftCell="A1" workbookViewId="0">
      <pane ySplit="1" topLeftCell="A2" activePane="bottomLeft" state="frozen"/>
      <selection pane="bottomLeft" activeCell="A1" sqref="A1"/>
    </sheetView>
  </sheetViews>
  <sheetFormatPr defaultRowHeight="21.75" defaultColWidth="9.140625" customHeight="1"/>
  <cols>
    <col min="1" max="1" width="20.140625" customWidth="1"/>
    <col min="2" max="2" width="11.7109375" customWidth="1"/>
    <col min="3" max="3" width="12.421875" customWidth="1"/>
    <col min="4" max="4" width="11.7109375" customWidth="1"/>
    <col min="5" max="5" width="11.140625" customWidth="1"/>
  </cols>
  <sheetData>
    <row r="1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ht="21.75" customHeight="1">
      <c r="A2" s="11" t="s">
        <v>49</v>
      </c>
      <c r="B2" s="11" t="s">
        <v>50</v>
      </c>
      <c r="C2" s="11" t="s">
        <v>51</v>
      </c>
      <c r="D2" s="11" t="s">
        <v>52</v>
      </c>
      <c r="E2" s="11" t="s">
        <v>53</v>
      </c>
    </row>
    <row r="3" ht="21.75" customHeight="1">
      <c r="A3" t="s">
        <v>54</v>
      </c>
      <c r="B3" s="12">
        <v>10000</v>
      </c>
      <c r="C3" s="12">
        <v>3500</v>
      </c>
      <c r="D3" s="12">
        <f t="shared" si="0" ref="D3:D5">B3-C3</f>
        <v>6500</v>
      </c>
      <c r="E3" s="13">
        <f t="shared" si="1" ref="E3:E5">C3/B3</f>
        <v>0.35</v>
      </c>
    </row>
    <row r="4" ht="21.75" customHeight="1">
      <c r="A4" t="s">
        <v>55</v>
      </c>
      <c r="B4" s="12">
        <v>5000</v>
      </c>
      <c r="C4" s="12">
        <v>1200</v>
      </c>
      <c r="D4" s="12">
        <f t="shared" si="0"/>
        <v>3800</v>
      </c>
      <c r="E4" s="13">
        <f t="shared" si="1"/>
        <v>0.24</v>
      </c>
    </row>
    <row r="5" ht="21.75" customHeight="1">
      <c r="A5" t="s">
        <v>47</v>
      </c>
      <c r="B5" s="12">
        <v>20000</v>
      </c>
      <c r="C5" s="12">
        <v>8500</v>
      </c>
      <c r="D5" s="12">
        <f t="shared" si="0"/>
        <v>11500</v>
      </c>
      <c r="E5" s="13">
        <f t="shared" si="1"/>
        <v>0.425</v>
      </c>
    </row>
  </sheetData>
  <printOptions/>
  <pageMargins left="0.75" right="0.75" top="1" bottom="1" header="0.5" footer="0.5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E04D2C8-56AF-EFD8-1DE8-16E627A7758C}" mc:Ignorable="x14ac xr xr2 xr3">
  <dimension ref="A1:AX501"/>
  <sheetViews>
    <sheetView topLeftCell="A1" workbookViewId="0" tabSelected="1">
      <pane ySplit="1" topLeftCell="A2" activePane="bottomLeft" state="frozen"/>
      <selection pane="bottomLeft" activeCell="A1" sqref="A1"/>
    </sheetView>
  </sheetViews>
  <sheetFormatPr defaultRowHeight="21.75" defaultColWidth="9.140625" customHeight="1"/>
  <cols>
    <col min="1" max="1" width="11.140625" customWidth="1"/>
    <col min="2" max="2" width="6.28125" customWidth="1"/>
    <col min="3" max="3" width="11.140625" customWidth="1"/>
  </cols>
  <sheetData>
    <row r="1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ht="21.75" customHeight="1">
      <c r="A2" s="10" t="s">
        <v>56</v>
      </c>
    </row>
    <row r="4" ht="21.75" customHeight="1">
      <c r="A4" s="11" t="s">
        <v>6</v>
      </c>
      <c r="B4" s="11" t="s">
        <v>7</v>
      </c>
      <c r="C4" s="11" t="s">
        <v>8</v>
      </c>
    </row>
    <row r="5" ht="21.75" customHeight="1">
      <c r="A5" t="s">
        <v>9</v>
      </c>
      <c r="B5" s="12">
        <f>_xlfn.SUMIFS(' Lançamentos'!E:E,' Lançamentos'!C:C,A5,' Lançamentos'!D:D,"Despesa")</f>
        <v>0</v>
      </c>
      <c r="C5" s="21" t="e">
        <f t="shared" si="0" ref="C5:C9">B5/SUM(B$5:B$9)</f>
        <v>#DIV/0!</v>
      </c>
    </row>
    <row r="6" ht="21.75" customHeight="1">
      <c r="A6" t="s">
        <v>10</v>
      </c>
      <c r="B6" s="12">
        <f>_xlfn.SUMIFS(' Lançamentos'!E:E,' Lançamentos'!C:C,A6,' Lançamentos'!D:D,"Despesa")</f>
        <v>0</v>
      </c>
      <c r="C6" s="21" t="e">
        <f t="shared" si="0"/>
        <v>#DIV/0!</v>
      </c>
    </row>
    <row r="7" ht="21.75" customHeight="1">
      <c r="A7" t="s">
        <v>11</v>
      </c>
      <c r="B7" s="12">
        <f>_xlfn.SUMIFS(' Lançamentos'!E:E,' Lançamentos'!C:C,A7,' Lançamentos'!D:D,"Despesa")</f>
        <v>0</v>
      </c>
      <c r="C7" s="21" t="e">
        <f t="shared" si="0"/>
        <v>#DIV/0!</v>
      </c>
    </row>
    <row r="8" ht="21.75" customHeight="1">
      <c r="A8" t="s">
        <v>12</v>
      </c>
      <c r="B8" s="12">
        <f>_xlfn.SUMIFS(' Lançamentos'!E:E,' Lançamentos'!C:C,A8,' Lançamentos'!D:D,"Despesa")</f>
        <v>0</v>
      </c>
      <c r="C8" s="21" t="e">
        <f t="shared" si="0"/>
        <v>#DIV/0!</v>
      </c>
    </row>
    <row r="9" ht="21.75" customHeight="1">
      <c r="A9" t="s">
        <v>13</v>
      </c>
      <c r="B9" s="12">
        <f>_xlfn.SUMIFS(' Lançamentos'!E:E,' Lançamentos'!C:C,A9,' Lançamentos'!D:D,"Despesa")</f>
        <v>0</v>
      </c>
      <c r="C9" s="21" t="e">
        <f t="shared" si="0"/>
        <v>#DIV/0!</v>
      </c>
    </row>
  </sheetData>
  <mergeCells>
    <mergeCell ref="A2:C2"/>
  </mergeCells>
  <printOptions/>
  <pageMargins left="0.75" right="0.75" top="1" bottom="1" header="0.5" footer="0.5"/>
  <pageSetup paperSize="1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2025-11-15T12:58:23Z</dcterms:created>
  <dcterms:modified xsi:type="dcterms:W3CDTF">2025-11-15T12:58:23Z</dcterms:modified>
</cp:coreProperties>
</file>