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ef681996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_VIDEO" sheetId="1" r:id="Rd6d45742510944d7"/>
    <x:sheet xmlns:r="http://schemas.openxmlformats.org/officeDocument/2006/relationships" name="CENARIOS" sheetId="2" r:id="Rfb56945f518a4345"/>
    <x:sheet xmlns:r="http://schemas.openxmlformats.org/officeDocument/2006/relationships" name="DADOS_FONTES" sheetId="3" r:id="R19f0c32ff30945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&quot;x&quot;"/>
    <x:numFmt numFmtId="202" formatCode="0%"/>
    <x:numFmt numFmtId="203" formatCode="0.00%"/>
  </x:numFmts>
  <x:fonts count="1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B7280"/>
      <x:name val="Carlito"/>
    </x:font>
    <x:font>
      <x:b/>
      <x:sz val="10"/>
      <x:color rgb="FF217346"/>
      <x:name val="Carlito"/>
    </x:font>
    <x:font>
      <x:b/>
      <x:sz val="20"/>
      <x:color rgb="FF1F2937"/>
      <x:name val="Carlito"/>
    </x:font>
    <x:font>
      <x:sz val="9"/>
      <x:color rgb="FF6B7280"/>
      <x:name val="Carlito"/>
    </x:font>
    <x:font>
      <x:b/>
      <x:sz val="12"/>
      <x:color rgb="FFFFFFFF"/>
      <x:name val="Carlito"/>
    </x:font>
    <x:font>
      <x:b/>
      <x:sz val="14"/>
      <x:color rgb="FF1F2937"/>
      <x:name val="Carlito"/>
    </x:font>
    <x:font>
      <x:b/>
      <x:sz val="26"/>
      <x:color rgb="FF1F2937"/>
      <x:name val="Carlito"/>
    </x:font>
    <x:font>
      <x:b/>
      <x:sz val="11"/>
      <x:color rgb="FF1F2937"/>
      <x:name val="Carlito"/>
    </x:font>
    <x:font>
      <x:b/>
      <x:sz val="11"/>
      <x:color rgb="FF217346"/>
      <x:name val="Carlito"/>
    </x:font>
    <x:font>
      <x:b/>
      <x:sz val="11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b/>
      <x:sz val="17"/>
      <x:color rgb="FFFFFFFF"/>
      <x:name val="Carlito"/>
    </x:font>
    <x:font>
      <x:i/>
      <x:sz val="11"/>
      <x:color rgb="FF6B7280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2"/>
      <x:color rgb="FF217346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F7F8FA"/>
      </x:patternFill>
    </x:fill>
    <x:fill>
      <x:patternFill patternType="solid">
        <x:fgColor rgb="FFFFFFFF"/>
      </x:patternFill>
    </x:fill>
    <x:fill>
      <x:patternFill patternType="solid">
        <x:fgColor rgb="FFEAF4EF"/>
      </x:patternFill>
    </x:fill>
    <x:fill>
      <x:patternFill patternType="solid">
        <x:fgColor rgb="FF217346"/>
      </x:patternFill>
    </x:fill>
    <x:fill>
      <x:patternFill patternType="solid">
        <x:fgColor rgb="FFFFF4CC"/>
      </x:patternFill>
    </x:fill>
    <x:fill>
      <x:patternFill patternType="solid">
        <x:fgColor rgb="FFEAF2FF"/>
      </x:patternFill>
    </x:fill>
  </x:fills>
  <x:borders count="34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2" xfId="0" applyNumberFormat="1" applyFont="1" applyFill="1" applyBorder="1" applyAlignment="1">
      <x:alignment horizontal="center"/>
    </x:xf>
    <x:xf numFmtId="0" fontId="0" fillId="4" borderId="3" xfId="0" applyNumberFormat="1" applyFont="1" applyFill="1" applyBorder="1" applyAlignment="1">
      <x:alignment horizontal="center"/>
    </x:xf>
    <x:xf numFmtId="0" fontId="0" fillId="4" borderId="4" xfId="0" applyNumberFormat="1" applyFont="1" applyFill="1" applyBorder="1" applyAlignment="1">
      <x:alignment horizontal="center"/>
    </x:xf>
    <x:xf numFmtId="0" fontId="0" fillId="4" borderId="5" xfId="0" applyNumberFormat="1" applyFont="1" applyFill="1" applyBorder="1" applyAlignment="1">
      <x:alignment horizontal="center"/>
    </x:xf>
    <x:xf numFmtId="0" fontId="0" fillId="4" borderId="6" xfId="0" applyNumberFormat="1" applyFont="1" applyFill="1" applyBorder="1" applyAlignment="1">
      <x:alignment horizontal="center"/>
    </x:xf>
    <x:xf numFmtId="0" fontId="0" fillId="4" borderId="7" xfId="0" applyNumberFormat="1" applyFont="1" applyFill="1" applyBorder="1" applyAlignment="1">
      <x:alignment horizontal="center"/>
    </x:xf>
    <x:xf numFmtId="0" fontId="0" fillId="4" borderId="2" xfId="0" applyNumberFormat="1" applyFont="1" applyFill="1" applyBorder="1" applyAlignment="1">
      <x:alignment horizontal="center" vertical="center"/>
    </x:xf>
    <x:xf numFmtId="0" fontId="0" fillId="4" borderId="3" xfId="0" applyNumberFormat="1" applyFont="1" applyFill="1" applyBorder="1" applyAlignment="1">
      <x:alignment horizontal="center" vertical="center"/>
    </x:xf>
    <x:xf numFmtId="0" fontId="0" fillId="4" borderId="4" xfId="0" applyNumberFormat="1" applyFont="1" applyFill="1" applyBorder="1" applyAlignment="1">
      <x:alignment horizontal="center" vertical="center"/>
    </x:xf>
    <x:xf numFmtId="0" fontId="0" fillId="4" borderId="5" xfId="0" applyNumberFormat="1" applyFont="1" applyFill="1" applyBorder="1" applyAlignment="1">
      <x:alignment horizontal="center" vertical="center"/>
    </x:xf>
    <x:xf numFmtId="0" fontId="0" fillId="4" borderId="6" xfId="0" applyNumberFormat="1" applyFont="1" applyFill="1" applyBorder="1" applyAlignment="1">
      <x:alignment horizontal="center" vertical="center"/>
    </x:xf>
    <x:xf numFmtId="0" fontId="0" fillId="4" borderId="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8" xfId="0" applyNumberFormat="1" applyFont="1" applyFill="1" applyBorder="1" applyAlignment="1">
      <x:alignment horizontal="center"/>
    </x:xf>
    <x:xf numFmtId="0" fontId="0" fillId="4" borderId="9" xfId="0" applyNumberFormat="1" applyFont="1" applyFill="1" applyBorder="1" applyAlignment="1">
      <x:alignment horizontal="center"/>
    </x:xf>
    <x:xf numFmtId="0" fontId="0" fillId="4" borderId="10" xfId="0" applyNumberFormat="1" applyFont="1" applyFill="1" applyBorder="1" applyAlignment="1">
      <x:alignment horizontal="center"/>
    </x:xf>
    <x:xf numFmtId="0" fontId="0" fillId="4" borderId="11" xfId="0" applyNumberFormat="1" applyFont="1" applyFill="1" applyBorder="1" applyAlignment="1">
      <x:alignment horizontal="center"/>
    </x:xf>
    <x:xf numFmtId="0" fontId="0" fillId="4" borderId="12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8" xfId="0" applyNumberFormat="1" applyFont="1" applyFill="1" applyBorder="1" applyAlignment="1">
      <x:alignment horizontal="center" vertical="center"/>
    </x:xf>
    <x:xf numFmtId="0" fontId="0" fillId="4" borderId="9" xfId="0" applyNumberFormat="1" applyFont="1" applyFill="1" applyBorder="1" applyAlignment="1">
      <x:alignment horizontal="center" vertical="center"/>
    </x:xf>
    <x:xf numFmtId="0" fontId="0" fillId="4" borderId="10" xfId="0" applyNumberFormat="1" applyFont="1" applyFill="1" applyBorder="1" applyAlignment="1">
      <x:alignment horizontal="center" vertical="center"/>
    </x:xf>
    <x:xf numFmtId="0" fontId="0" fillId="4" borderId="11" xfId="0" applyNumberFormat="1" applyFont="1" applyFill="1" applyBorder="1" applyAlignment="1">
      <x:alignment horizontal="center" vertical="center"/>
    </x:xf>
    <x:xf numFmtId="0" fontId="0" fillId="4" borderId="12" xfId="0" applyNumberFormat="1" applyFont="1" applyFill="1" applyBorder="1" applyAlignment="1">
      <x:alignment horizontal="center" vertical="center"/>
    </x:xf>
    <x:xf numFmtId="0" fontId="0" fillId="4" borderId="13" xfId="0" applyNumberFormat="1" applyFont="1" applyFill="1" applyBorder="1" applyAlignment="1">
      <x:alignment horizontal="center" vertical="center"/>
    </x:xf>
    <x:xf numFmtId="0" fontId="0" fillId="5" borderId="2" xfId="0" applyNumberFormat="1" applyFont="1" applyFill="1" applyBorder="1" applyAlignment="1">
      <x:alignment horizontal="center" vertical="center"/>
    </x:xf>
    <x:xf numFmtId="0" fontId="3" fillId="5" borderId="2" xfId="0" applyNumberFormat="1" applyFont="1" applyFill="1" applyBorder="1" applyAlignment="1">
      <x:alignment horizontal="center" vertical="center"/>
    </x:xf>
    <x:xf numFmtId="0" fontId="0" fillId="5" borderId="8" xfId="0" applyNumberFormat="1" applyFont="1" applyFill="1" applyBorder="1" applyAlignment="1">
      <x:alignment horizontal="center" vertical="center"/>
    </x:xf>
    <x:xf numFmtId="0" fontId="3" fillId="5" borderId="8" xfId="0" applyNumberFormat="1" applyFont="1" applyFill="1" applyBorder="1" applyAlignment="1">
      <x:alignment horizontal="center" vertical="center"/>
    </x:xf>
    <x:xf numFmtId="0" fontId="4" fillId="4" borderId="4" xfId="0" applyNumberFormat="1" applyFont="1" applyFill="1" applyBorder="1" applyAlignment="1">
      <x:alignment horizontal="center" vertical="center"/>
    </x:xf>
    <x:xf numFmtId="0" fontId="4" fillId="4" borderId="10" xfId="0" applyNumberFormat="1" applyFont="1" applyFill="1" applyBorder="1" applyAlignment="1">
      <x:alignment horizontal="center" vertical="center"/>
    </x:xf>
    <x:xf numFmtId="0" fontId="5" fillId="4" borderId="6" xfId="0" applyNumberFormat="1" applyFont="1" applyFill="1" applyBorder="1" applyAlignment="1">
      <x:alignment horizontal="center" vertical="center"/>
    </x:xf>
    <x:xf numFmtId="0" fontId="5" fillId="4" borderId="12" xfId="0" applyNumberFormat="1" applyFont="1" applyFill="1" applyBorder="1" applyAlignment="1">
      <x:alignment horizontal="center" vertical="center"/>
    </x:xf>
    <x:xf numFmtId="200" fontId="4" fillId="4" borderId="4" xfId="0" applyNumberFormat="1" applyFont="1" applyFill="1" applyBorder="1" applyAlignment="1">
      <x:alignment horizontal="center" vertical="center"/>
    </x:xf>
    <x:xf numFmtId="200" fontId="0" fillId="4" borderId="5" xfId="0" applyNumberFormat="1" applyFont="1" applyFill="1" applyBorder="1" applyAlignment="1">
      <x:alignment horizontal="center" vertical="center"/>
    </x:xf>
    <x:xf numFmtId="200" fontId="0" fillId="4" borderId="4" xfId="0" applyNumberFormat="1" applyFont="1" applyFill="1" applyBorder="1" applyAlignment="1">
      <x:alignment horizontal="center" vertical="center"/>
    </x:xf>
    <x:xf numFmtId="200" fontId="4" fillId="4" borderId="10" xfId="0" applyNumberFormat="1" applyFont="1" applyFill="1" applyBorder="1" applyAlignment="1">
      <x:alignment horizontal="center" vertical="center"/>
    </x:xf>
    <x:xf numFmtId="200" fontId="0" fillId="4" borderId="11" xfId="0" applyNumberFormat="1" applyFont="1" applyFill="1" applyBorder="1" applyAlignment="1">
      <x:alignment horizontal="center" vertical="center"/>
    </x:xf>
    <x:xf numFmtId="200" fontId="0" fillId="4" borderId="1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14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7" fillId="3" borderId="5" xfId="0" applyNumberFormat="1" applyFont="1" applyFill="1" applyBorder="1"/>
    <x:xf numFmtId="0" fontId="7" fillId="3" borderId="6" xfId="0" applyNumberFormat="1" applyFont="1" applyFill="1" applyBorder="1"/>
    <x:xf numFmtId="0" fontId="7" fillId="3" borderId="15" xfId="0" applyNumberFormat="1" applyFont="1" applyFill="1" applyBorder="1"/>
    <x:xf numFmtId="0" fontId="7" fillId="3" borderId="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14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15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horizontal="center" wrapText="1"/>
    </x:xf>
    <x:xf numFmtId="0" fontId="7" fillId="3" borderId="14" xfId="0" applyNumberFormat="1" applyFont="1" applyFill="1" applyBorder="1" applyAlignment="1">
      <x:alignment horizontal="center" wrapText="1"/>
    </x:xf>
    <x:xf numFmtId="0" fontId="7" fillId="3" borderId="3" xfId="0" applyNumberFormat="1" applyFont="1" applyFill="1" applyBorder="1" applyAlignment="1">
      <x:alignment horizontal="center" wrapText="1"/>
    </x:xf>
    <x:xf numFmtId="0" fontId="7" fillId="3" borderId="4" xfId="0" applyNumberFormat="1" applyFont="1" applyFill="1" applyBorder="1" applyAlignment="1">
      <x:alignment horizontal="center" wrapText="1"/>
    </x:xf>
    <x:xf numFmtId="0" fontId="7" fillId="3" borderId="0" xfId="0" applyNumberFormat="1" applyFont="1" applyFill="1" applyBorder="1" applyAlignment="1">
      <x:alignment horizontal="center" wrapText="1"/>
    </x:xf>
    <x:xf numFmtId="0" fontId="7" fillId="3" borderId="5" xfId="0" applyNumberFormat="1" applyFont="1" applyFill="1" applyBorder="1" applyAlignment="1">
      <x:alignment horizontal="center" wrapText="1"/>
    </x:xf>
    <x:xf numFmtId="0" fontId="7" fillId="3" borderId="6" xfId="0" applyNumberFormat="1" applyFont="1" applyFill="1" applyBorder="1" applyAlignment="1">
      <x:alignment horizontal="center" wrapText="1"/>
    </x:xf>
    <x:xf numFmtId="0" fontId="7" fillId="3" borderId="15" xfId="0" applyNumberFormat="1" applyFont="1" applyFill="1" applyBorder="1" applyAlignment="1">
      <x:alignment horizontal="center" wrapText="1"/>
    </x:xf>
    <x:xf numFmtId="0" fontId="7" fillId="3" borderId="7" xfId="0" applyNumberFormat="1" applyFont="1" applyFill="1" applyBorder="1" applyAlignment="1">
      <x:alignment horizont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7" fillId="3" borderId="14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0" fontId="7" fillId="3" borderId="4" xfId="0" applyNumberFormat="1" applyFont="1" applyFill="1" applyBorder="1" applyAlignment="1">
      <x:alignment horizontal="center"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5" xfId="0" applyNumberFormat="1" applyFont="1" applyFill="1" applyBorder="1" applyAlignment="1">
      <x:alignment horizontal="center" vertical="center" wrapText="1"/>
    </x:xf>
    <x:xf numFmtId="0" fontId="7" fillId="3" borderId="6" xfId="0" applyNumberFormat="1" applyFont="1" applyFill="1" applyBorder="1" applyAlignment="1">
      <x:alignment horizontal="center" vertical="center" wrapText="1"/>
    </x:xf>
    <x:xf numFmtId="0" fontId="7" fillId="3" borderId="15" xfId="0" applyNumberFormat="1" applyFont="1" applyFill="1" applyBorder="1" applyAlignment="1">
      <x:alignment horizontal="center" vertical="center" wrapText="1"/>
    </x:xf>
    <x:xf numFmtId="0" fontId="7" fillId="3" borderId="7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8" xfId="0" applyNumberFormat="1" applyFont="1" applyFill="1" applyBorder="1"/>
    <x:xf numFmtId="0" fontId="7" fillId="3" borderId="16" xfId="0" applyNumberFormat="1" applyFont="1" applyFill="1" applyBorder="1"/>
    <x:xf numFmtId="0" fontId="7" fillId="3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17" xfId="0" applyNumberFormat="1" applyFont="1" applyFill="1" applyBorder="1"/>
    <x:xf numFmtId="0" fontId="7" fillId="3" borderId="13" xfId="0" applyNumberFormat="1" applyFont="1" applyFill="1" applyBorder="1"/>
    <x:xf numFmtId="0" fontId="7" fillId="3" borderId="8" xfId="0" applyNumberFormat="1" applyFont="1" applyFill="1" applyBorder="1" applyAlignment="1">
      <x:alignment wrapText="1"/>
    </x:xf>
    <x:xf numFmtId="0" fontId="7" fillId="3" borderId="16" xfId="0" applyNumberFormat="1" applyFont="1" applyFill="1" applyBorder="1" applyAlignment="1">
      <x:alignment wrapText="1"/>
    </x:xf>
    <x:xf numFmtId="0" fontId="7" fillId="3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17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horizontal="center" wrapText="1"/>
    </x:xf>
    <x:xf numFmtId="0" fontId="7" fillId="3" borderId="16" xfId="0" applyNumberFormat="1" applyFont="1" applyFill="1" applyBorder="1" applyAlignment="1">
      <x:alignment horizontal="center" wrapText="1"/>
    </x:xf>
    <x:xf numFmtId="0" fontId="7" fillId="3" borderId="9" xfId="0" applyNumberFormat="1" applyFont="1" applyFill="1" applyBorder="1" applyAlignment="1">
      <x:alignment horizontal="center" wrapText="1"/>
    </x:xf>
    <x:xf numFmtId="0" fontId="7" fillId="3" borderId="10" xfId="0" applyNumberFormat="1" applyFont="1" applyFill="1" applyBorder="1" applyAlignment="1">
      <x:alignment horizontal="center" wrapText="1"/>
    </x:xf>
    <x:xf numFmtId="0" fontId="7" fillId="3" borderId="1" xfId="0" applyNumberFormat="1" applyFont="1" applyFill="1" applyBorder="1" applyAlignment="1">
      <x:alignment horizontal="center" wrapText="1"/>
    </x:xf>
    <x:xf numFmtId="0" fontId="7" fillId="3" borderId="11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7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8" xfId="0" applyNumberFormat="1" applyFont="1" applyFill="1" applyBorder="1" applyAlignment="1">
      <x:alignment horizontal="center" vertical="center" wrapText="1"/>
    </x:xf>
    <x:xf numFmtId="0" fontId="7" fillId="3" borderId="16" xfId="0" applyNumberFormat="1" applyFont="1" applyFill="1" applyBorder="1" applyAlignment="1">
      <x:alignment horizontal="center" vertical="center" wrapText="1"/>
    </x:xf>
    <x:xf numFmtId="0" fontId="7" fillId="3" borderId="9" xfId="0" applyNumberFormat="1" applyFont="1" applyFill="1" applyBorder="1" applyAlignment="1">
      <x:alignment horizontal="center" vertical="center" wrapText="1"/>
    </x:xf>
    <x:xf numFmtId="0" fontId="7" fillId="3" borderId="10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  <x:xf numFmtId="0" fontId="7" fillId="3" borderId="11" xfId="0" applyNumberFormat="1" applyFont="1" applyFill="1" applyBorder="1" applyAlignment="1">
      <x:alignment horizontal="center" vertic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7" xfId="0" applyNumberFormat="1" applyFont="1" applyFill="1" applyBorder="1" applyAlignment="1">
      <x:alignment horizontal="center" vertic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8" xfId="0" applyNumberFormat="1" applyFont="1" applyFill="1" applyBorder="1"/>
    <x:xf numFmtId="0" fontId="8" fillId="7" borderId="19" xfId="0" applyNumberFormat="1" applyFont="1" applyFill="1" applyBorder="1"/>
    <x:xf numFmtId="0" fontId="8" fillId="7" borderId="20" xfId="0" applyNumberFormat="1" applyFont="1" applyFill="1" applyBorder="1"/>
    <x:xf numFmtId="0" fontId="8" fillId="7" borderId="21" xfId="0" applyNumberFormat="1" applyFont="1" applyFill="1" applyBorder="1"/>
    <x:xf numFmtId="0" fontId="8" fillId="7" borderId="22" xfId="0" applyNumberFormat="1" applyFont="1" applyFill="1" applyBorder="1"/>
    <x:xf numFmtId="0" fontId="8" fillId="7" borderId="23" xfId="0" applyNumberFormat="1" applyFont="1" applyFill="1" applyBorder="1"/>
    <x:xf numFmtId="0" fontId="8" fillId="7" borderId="24" xfId="0" applyNumberFormat="1" applyFont="1" applyFill="1" applyBorder="1"/>
    <x:xf numFmtId="0" fontId="8" fillId="7" borderId="25" xfId="0" applyNumberFormat="1" applyFont="1" applyFill="1" applyBorder="1"/>
    <x:xf numFmtId="0" fontId="8" fillId="7" borderId="18" xfId="0" applyNumberFormat="1" applyFont="1" applyFill="1" applyBorder="1" applyAlignment="1">
      <x:alignment horizontal="center"/>
    </x:xf>
    <x:xf numFmtId="0" fontId="8" fillId="7" borderId="19" xfId="0" applyNumberFormat="1" applyFont="1" applyFill="1" applyBorder="1" applyAlignment="1">
      <x:alignment horizontal="center"/>
    </x:xf>
    <x:xf numFmtId="0" fontId="8" fillId="7" borderId="20" xfId="0" applyNumberFormat="1" applyFont="1" applyFill="1" applyBorder="1" applyAlignment="1">
      <x:alignment horizontal="center"/>
    </x:xf>
    <x:xf numFmtId="0" fontId="8" fillId="7" borderId="21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/>
    </x:xf>
    <x:xf numFmtId="0" fontId="8" fillId="7" borderId="22" xfId="0" applyNumberFormat="1" applyFont="1" applyFill="1" applyBorder="1" applyAlignment="1">
      <x:alignment horizontal="center"/>
    </x:xf>
    <x:xf numFmtId="0" fontId="8" fillId="7" borderId="23" xfId="0" applyNumberFormat="1" applyFont="1" applyFill="1" applyBorder="1" applyAlignment="1">
      <x:alignment horizontal="center"/>
    </x:xf>
    <x:xf numFmtId="0" fontId="8" fillId="7" borderId="24" xfId="0" applyNumberFormat="1" applyFont="1" applyFill="1" applyBorder="1" applyAlignment="1">
      <x:alignment horizontal="center"/>
    </x:xf>
    <x:xf numFmtId="0" fontId="8" fillId="7" borderId="25" xfId="0" applyNumberFormat="1" applyFont="1" applyFill="1" applyBorder="1" applyAlignment="1">
      <x:alignment horizontal="center"/>
    </x:xf>
    <x:xf numFmtId="0" fontId="8" fillId="7" borderId="18" xfId="0" applyNumberFormat="1" applyFont="1" applyFill="1" applyBorder="1" applyAlignment="1">
      <x:alignment horizontal="center" vertical="center"/>
    </x:xf>
    <x:xf numFmtId="0" fontId="8" fillId="7" borderId="19" xfId="0" applyNumberFormat="1" applyFont="1" applyFill="1" applyBorder="1" applyAlignment="1">
      <x:alignment horizontal="center" vertical="center"/>
    </x:xf>
    <x:xf numFmtId="0" fontId="8" fillId="7" borderId="20" xfId="0" applyNumberFormat="1" applyFont="1" applyFill="1" applyBorder="1" applyAlignment="1">
      <x:alignment horizontal="center" vertical="center"/>
    </x:xf>
    <x:xf numFmtId="0" fontId="8" fillId="7" borderId="21" xfId="0" applyNumberFormat="1" applyFont="1" applyFill="1" applyBorder="1" applyAlignment="1">
      <x:alignment horizontal="center" vertic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8" fillId="7" borderId="22" xfId="0" applyNumberFormat="1" applyFont="1" applyFill="1" applyBorder="1" applyAlignment="1">
      <x:alignment horizontal="center" vertical="center"/>
    </x:xf>
    <x:xf numFmtId="0" fontId="8" fillId="7" borderId="23" xfId="0" applyNumberFormat="1" applyFont="1" applyFill="1" applyBorder="1" applyAlignment="1">
      <x:alignment horizontal="center" vertical="center"/>
    </x:xf>
    <x:xf numFmtId="0" fontId="8" fillId="7" borderId="24" xfId="0" applyNumberFormat="1" applyFont="1" applyFill="1" applyBorder="1" applyAlignment="1">
      <x:alignment horizontal="center" vertical="center"/>
    </x:xf>
    <x:xf numFmtId="0" fontId="8" fillId="7" borderId="25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26" xfId="0" applyNumberFormat="1" applyFont="1" applyFill="1" applyBorder="1"/>
    <x:xf numFmtId="0" fontId="8" fillId="7" borderId="27" xfId="0" applyNumberFormat="1" applyFont="1" applyFill="1" applyBorder="1"/>
    <x:xf numFmtId="0" fontId="8" fillId="7" borderId="28" xfId="0" applyNumberFormat="1" applyFont="1" applyFill="1" applyBorder="1"/>
    <x:xf numFmtId="0" fontId="8" fillId="7" borderId="29" xfId="0" applyNumberFormat="1" applyFont="1" applyFill="1" applyBorder="1"/>
    <x:xf numFmtId="0" fontId="8" fillId="7" borderId="30" xfId="0" applyNumberFormat="1" applyFont="1" applyFill="1" applyBorder="1"/>
    <x:xf numFmtId="0" fontId="8" fillId="7" borderId="31" xfId="0" applyNumberFormat="1" applyFont="1" applyFill="1" applyBorder="1"/>
    <x:xf numFmtId="0" fontId="8" fillId="7" borderId="32" xfId="0" applyNumberFormat="1" applyFont="1" applyFill="1" applyBorder="1"/>
    <x:xf numFmtId="0" fontId="8" fillId="7" borderId="33" xfId="0" applyNumberFormat="1" applyFont="1" applyFill="1" applyBorder="1"/>
    <x:xf numFmtId="0" fontId="8" fillId="7" borderId="26" xfId="0" applyNumberFormat="1" applyFont="1" applyFill="1" applyBorder="1" applyAlignment="1">
      <x:alignment horizontal="center"/>
    </x:xf>
    <x:xf numFmtId="0" fontId="8" fillId="7" borderId="27" xfId="0" applyNumberFormat="1" applyFont="1" applyFill="1" applyBorder="1" applyAlignment="1">
      <x:alignment horizontal="center"/>
    </x:xf>
    <x:xf numFmtId="0" fontId="8" fillId="7" borderId="28" xfId="0" applyNumberFormat="1" applyFont="1" applyFill="1" applyBorder="1" applyAlignment="1">
      <x:alignment horizontal="center"/>
    </x:xf>
    <x:xf numFmtId="0" fontId="8" fillId="7" borderId="29" xfId="0" applyNumberFormat="1" applyFont="1" applyFill="1" applyBorder="1" applyAlignment="1">
      <x:alignment horizontal="center"/>
    </x:xf>
    <x:xf numFmtId="0" fontId="8" fillId="7" borderId="1" xfId="0" applyNumberFormat="1" applyFont="1" applyFill="1" applyBorder="1" applyAlignment="1">
      <x:alignment horizontal="center"/>
    </x:xf>
    <x:xf numFmtId="0" fontId="8" fillId="7" borderId="30" xfId="0" applyNumberFormat="1" applyFont="1" applyFill="1" applyBorder="1" applyAlignment="1">
      <x:alignment horizontal="center"/>
    </x:xf>
    <x:xf numFmtId="0" fontId="8" fillId="7" borderId="31" xfId="0" applyNumberFormat="1" applyFont="1" applyFill="1" applyBorder="1" applyAlignment="1">
      <x:alignment horizontal="center"/>
    </x:xf>
    <x:xf numFmtId="0" fontId="8" fillId="7" borderId="32" xfId="0" applyNumberFormat="1" applyFont="1" applyFill="1" applyBorder="1" applyAlignment="1">
      <x:alignment horizontal="center"/>
    </x:xf>
    <x:xf numFmtId="0" fontId="8" fillId="7" borderId="33" xfId="0" applyNumberFormat="1" applyFont="1" applyFill="1" applyBorder="1" applyAlignment="1">
      <x:alignment horizontal="center"/>
    </x:xf>
    <x:xf numFmtId="0" fontId="8" fillId="7" borderId="26" xfId="0" applyNumberFormat="1" applyFont="1" applyFill="1" applyBorder="1" applyAlignment="1">
      <x:alignment horizontal="center" vertical="center"/>
    </x:xf>
    <x:xf numFmtId="0" fontId="8" fillId="7" borderId="27" xfId="0" applyNumberFormat="1" applyFont="1" applyFill="1" applyBorder="1" applyAlignment="1">
      <x:alignment horizontal="center" vertical="center"/>
    </x:xf>
    <x:xf numFmtId="0" fontId="8" fillId="7" borderId="28" xfId="0" applyNumberFormat="1" applyFont="1" applyFill="1" applyBorder="1" applyAlignment="1">
      <x:alignment horizontal="center" vertical="center"/>
    </x:xf>
    <x:xf numFmtId="0" fontId="8" fillId="7" borderId="29" xfId="0" applyNumberFormat="1" applyFont="1" applyFill="1" applyBorder="1" applyAlignment="1">
      <x:alignment horizontal="center" vertical="center"/>
    </x:xf>
    <x:xf numFmtId="0" fontId="8" fillId="7" borderId="1" xfId="0" applyNumberFormat="1" applyFont="1" applyFill="1" applyBorder="1" applyAlignment="1">
      <x:alignment horizontal="center" vertical="center"/>
    </x:xf>
    <x:xf numFmtId="0" fontId="8" fillId="7" borderId="30" xfId="0" applyNumberFormat="1" applyFont="1" applyFill="1" applyBorder="1" applyAlignment="1">
      <x:alignment horizontal="center" vertical="center"/>
    </x:xf>
    <x:xf numFmtId="0" fontId="8" fillId="7" borderId="31" xfId="0" applyNumberFormat="1" applyFont="1" applyFill="1" applyBorder="1" applyAlignment="1">
      <x:alignment horizontal="center" vertical="center"/>
    </x:xf>
    <x:xf numFmtId="0" fontId="8" fillId="7" borderId="32" xfId="0" applyNumberFormat="1" applyFont="1" applyFill="1" applyBorder="1" applyAlignment="1">
      <x:alignment horizontal="center" vertical="center"/>
    </x:xf>
    <x:xf numFmtId="0" fontId="8" fillId="7" borderId="33" xfId="0" applyNumberFormat="1" applyFont="1" applyFill="1" applyBorder="1" applyAlignment="1">
      <x:alignment horizontal="center" vertical="center"/>
    </x:xf>
    <x:xf numFmtId="201" fontId="8" fillId="7" borderId="18" xfId="0" applyNumberFormat="1" applyFont="1" applyFill="1" applyBorder="1" applyAlignment="1">
      <x:alignment horizontal="center" vertical="center"/>
    </x:xf>
    <x:xf numFmtId="201" fontId="8" fillId="7" borderId="26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horizontal="center" wrapText="1"/>
    </x:xf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14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16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9" fillId="7" borderId="14" xfId="0" applyNumberFormat="1" applyFont="1" applyFill="1" applyBorder="1"/>
    <x:xf numFmtId="0" fontId="9" fillId="7" borderId="0" xfId="0" applyNumberFormat="1" applyFont="1" applyFill="1" applyBorder="1"/>
    <x:xf numFmtId="0" fontId="9" fillId="7" borderId="15" xfId="0" applyNumberFormat="1" applyFont="1" applyFill="1" applyBorder="1"/>
    <x:xf numFmtId="0" fontId="9" fillId="7" borderId="14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 applyAlignment="1">
      <x:alignment horizontal="center"/>
    </x:xf>
    <x:xf numFmtId="0" fontId="9" fillId="7" borderId="15" xfId="0" applyNumberFormat="1" applyFont="1" applyFill="1" applyBorder="1" applyAlignment="1">
      <x:alignment horizontal="center"/>
    </x:xf>
    <x:xf numFmtId="0" fontId="0" fillId="7" borderId="16" xfId="0" applyNumberFormat="1" applyFont="1" applyFill="1" applyBorder="1"/>
    <x:xf numFmtId="0" fontId="0" fillId="7" borderId="17" xfId="0" applyNumberFormat="1" applyFont="1" applyFill="1" applyBorder="1"/>
    <x:xf numFmtId="0" fontId="9" fillId="7" borderId="16" xfId="0" applyNumberFormat="1" applyFont="1" applyFill="1" applyBorder="1"/>
    <x:xf numFmtId="0" fontId="9" fillId="7" borderId="1" xfId="0" applyNumberFormat="1" applyFont="1" applyFill="1" applyBorder="1"/>
    <x:xf numFmtId="0" fontId="9" fillId="7" borderId="17" xfId="0" applyNumberFormat="1" applyFont="1" applyFill="1" applyBorder="1"/>
    <x:xf numFmtId="0" fontId="9" fillId="7" borderId="16" xfId="0" applyNumberFormat="1" applyFont="1" applyFill="1" applyBorder="1" applyAlignment="1">
      <x:alignment horizontal="center"/>
    </x:xf>
    <x:xf numFmtId="0" fontId="9" fillId="7" borderId="1" xfId="0" applyNumberFormat="1" applyFont="1" applyFill="1" applyBorder="1" applyAlignment="1">
      <x:alignment horizontal="center"/>
    </x:xf>
    <x:xf numFmtId="0" fontId="9" fillId="7" borderId="17" xfId="0" applyNumberFormat="1" applyFont="1" applyFill="1" applyBorder="1" applyAlignment="1">
      <x:alignment horizontal="center"/>
    </x:xf>
    <x:xf numFmtId="202" fontId="9" fillId="7" borderId="14" xfId="0" applyNumberFormat="1" applyFont="1" applyFill="1" applyBorder="1" applyAlignment="1">
      <x:alignment horizontal="center"/>
    </x:xf>
    <x:xf numFmtId="202" fontId="9" fillId="7" borderId="0" xfId="0" applyNumberFormat="1" applyFont="1" applyFill="1" applyBorder="1" applyAlignment="1">
      <x:alignment horizontal="center"/>
    </x:xf>
    <x:xf numFmtId="202" fontId="9" fillId="7" borderId="15" xfId="0" applyNumberFormat="1" applyFont="1" applyFill="1" applyBorder="1" applyAlignment="1">
      <x:alignment horizontal="center"/>
    </x:xf>
    <x:xf numFmtId="202" fontId="9" fillId="7" borderId="16" xfId="0" applyNumberFormat="1" applyFont="1" applyFill="1" applyBorder="1" applyAlignment="1">
      <x:alignment horizontal="center"/>
    </x:xf>
    <x:xf numFmtId="202" fontId="9" fillId="7" borderId="1" xfId="0" applyNumberFormat="1" applyFont="1" applyFill="1" applyBorder="1" applyAlignment="1">
      <x:alignment horizontal="center"/>
    </x:xf>
    <x:xf numFmtId="202" fontId="9" fillId="7" borderId="17" xfId="0" applyNumberFormat="1" applyFont="1" applyFill="1" applyBorder="1" applyAlignment="1">
      <x:alignment horizontal="center"/>
    </x:xf>
    <x:xf numFmtId="200" fontId="0" fillId="0" borderId="14" xfId="0" applyNumberFormat="1" applyFont="1" applyFill="1" applyBorder="1"/>
    <x:xf numFmtId="200" fontId="0" fillId="0" borderId="0" xfId="0" applyNumberFormat="1" applyFont="1" applyFill="1" applyBorder="1"/>
    <x:xf numFmtId="200" fontId="0" fillId="0" borderId="15" xfId="0" applyNumberFormat="1" applyFont="1" applyFill="1" applyBorder="1"/>
    <x:xf numFmtId="200" fontId="0" fillId="0" borderId="16" xfId="0" applyNumberFormat="1" applyFont="1" applyFill="1" applyBorder="1"/>
    <x:xf numFmtId="200" fontId="0" fillId="0" borderId="1" xfId="0" applyNumberFormat="1" applyFont="1" applyFill="1" applyBorder="1"/>
    <x:xf numFmtId="200" fontId="0" fillId="0" borderId="17" xfId="0" applyNumberFormat="1" applyFont="1" applyFill="1" applyBorder="1"/>
    <x:xf numFmtId="200" fontId="10" fillId="0" borderId="14" xfId="0" applyNumberFormat="1" applyFont="1" applyFill="1" applyBorder="1"/>
    <x:xf numFmtId="200" fontId="10" fillId="0" borderId="0" xfId="0" applyNumberFormat="1" applyFont="1" applyFill="1" applyBorder="1"/>
    <x:xf numFmtId="200" fontId="10" fillId="0" borderId="15" xfId="0" applyNumberFormat="1" applyFont="1" applyFill="1" applyBorder="1"/>
    <x:xf numFmtId="200" fontId="10" fillId="0" borderId="16" xfId="0" applyNumberFormat="1" applyFont="1" applyFill="1" applyBorder="1"/>
    <x:xf numFmtId="200" fontId="10" fillId="0" borderId="1" xfId="0" applyNumberFormat="1" applyFont="1" applyFill="1" applyBorder="1"/>
    <x:xf numFmtId="200" fontId="10" fillId="0" borderId="17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11" fillId="0" borderId="0" xfId="0" applyNumberFormat="1" applyFont="1" applyFill="1" applyBorder="1"/>
    <x:xf numFmtId="0" fontId="11" fillId="0" borderId="0" xfId="0" applyNumberFormat="1" applyFont="1" applyFill="1" applyBorder="1"/>
    <x:xf numFmtId="202" fontId="11" fillId="0" borderId="1" xfId="0" applyNumberFormat="1" applyFont="1" applyFill="1" applyBorder="1"/>
    <x:xf numFmtId="0" fontId="11" fillId="0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14" xfId="0" applyNumberFormat="1" applyFont="1" applyFill="1" applyBorder="1"/>
    <x:xf numFmtId="0" fontId="9" fillId="3" borderId="3" xfId="0" applyNumberFormat="1" applyFont="1" applyFill="1" applyBorder="1"/>
    <x:xf numFmtId="0" fontId="11" fillId="0" borderId="15" xfId="0" applyNumberFormat="1" applyFont="1" applyFill="1" applyBorder="1"/>
    <x:xf numFmtId="0" fontId="9" fillId="3" borderId="8" xfId="0" applyNumberFormat="1" applyFont="1" applyFill="1" applyBorder="1"/>
    <x:xf numFmtId="0" fontId="9" fillId="3" borderId="16" xfId="0" applyNumberFormat="1" applyFont="1" applyFill="1" applyBorder="1"/>
    <x:xf numFmtId="0" fontId="9" fillId="3" borderId="9" xfId="0" applyNumberFormat="1" applyFont="1" applyFill="1" applyBorder="1"/>
    <x:xf numFmtId="0" fontId="11" fillId="0" borderId="17" xfId="0" applyNumberFormat="1" applyFont="1" applyFill="1" applyBorder="1"/>
    <x:xf numFmtId="200" fontId="9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1" xfId="0" applyNumberFormat="1" applyFont="1" applyFill="1" applyBorder="1"/>
    <x:xf numFmtId="0" fontId="9" fillId="0" borderId="1" xfId="0" applyNumberFormat="1" applyFont="1" applyFill="1" applyBorder="1"/>
    <x:xf numFmtId="0" fontId="10" fillId="5" borderId="2" xfId="0" applyNumberFormat="1" applyFont="1" applyFill="1" applyBorder="1" applyAlignment="1">
      <x:alignment horizontal="center"/>
    </x:xf>
    <x:xf numFmtId="0" fontId="10" fillId="5" borderId="14" xfId="0" applyNumberFormat="1" applyFont="1" applyFill="1" applyBorder="1" applyAlignment="1">
      <x:alignment horizontal="center"/>
    </x:xf>
    <x:xf numFmtId="0" fontId="10" fillId="5" borderId="3" xfId="0" applyNumberFormat="1" applyFont="1" applyFill="1" applyBorder="1" applyAlignment="1">
      <x:alignment horizontal="center"/>
    </x:xf>
    <x:xf numFmtId="0" fontId="9" fillId="0" borderId="15" xfId="0" applyNumberFormat="1" applyFont="1" applyFill="1" applyBorder="1"/>
    <x:xf numFmtId="0" fontId="10" fillId="5" borderId="8" xfId="0" applyNumberFormat="1" applyFont="1" applyFill="1" applyBorder="1" applyAlignment="1">
      <x:alignment horizontal="center"/>
    </x:xf>
    <x:xf numFmtId="0" fontId="10" fillId="5" borderId="16" xfId="0" applyNumberFormat="1" applyFont="1" applyFill="1" applyBorder="1" applyAlignment="1">
      <x:alignment horizontal="center"/>
    </x:xf>
    <x:xf numFmtId="0" fontId="10" fillId="5" borderId="9" xfId="0" applyNumberFormat="1" applyFont="1" applyFill="1" applyBorder="1" applyAlignment="1">
      <x:alignment horizontal="center"/>
    </x:xf>
    <x:xf numFmtId="0" fontId="9" fillId="0" borderId="17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2" xfId="0" applyNumberFormat="1" applyFont="1" applyFill="1" applyBorder="1"/>
    <x:xf numFmtId="0" fontId="12" fillId="8" borderId="14" xfId="0" applyNumberFormat="1" applyFont="1" applyFill="1" applyBorder="1"/>
    <x:xf numFmtId="0" fontId="12" fillId="8" borderId="3" xfId="0" applyNumberFormat="1" applyFont="1" applyFill="1" applyBorder="1"/>
    <x:xf numFmtId="0" fontId="12" fillId="8" borderId="4" xfId="0" applyNumberFormat="1" applyFont="1" applyFill="1" applyBorder="1"/>
    <x:xf numFmtId="0" fontId="12" fillId="8" borderId="5" xfId="0" applyNumberFormat="1" applyFont="1" applyFill="1" applyBorder="1"/>
    <x:xf numFmtId="0" fontId="12" fillId="8" borderId="6" xfId="0" applyNumberFormat="1" applyFont="1" applyFill="1" applyBorder="1"/>
    <x:xf numFmtId="0" fontId="12" fillId="8" borderId="15" xfId="0" applyNumberFormat="1" applyFont="1" applyFill="1" applyBorder="1"/>
    <x:xf numFmtId="0" fontId="12" fillId="8" borderId="7" xfId="0" applyNumberFormat="1" applyFont="1" applyFill="1" applyBorder="1"/>
    <x:xf numFmtId="0" fontId="12" fillId="8" borderId="2" xfId="0" applyNumberFormat="1" applyFont="1" applyFill="1" applyBorder="1" applyAlignment="1">
      <x:alignment wrapText="1"/>
    </x:xf>
    <x:xf numFmtId="0" fontId="12" fillId="8" borderId="14" xfId="0" applyNumberFormat="1" applyFont="1" applyFill="1" applyBorder="1" applyAlignment="1">
      <x:alignment wrapText="1"/>
    </x:xf>
    <x:xf numFmtId="0" fontId="12" fillId="8" borderId="3" xfId="0" applyNumberFormat="1" applyFont="1" applyFill="1" applyBorder="1" applyAlignment="1">
      <x:alignment wrapText="1"/>
    </x:xf>
    <x:xf numFmtId="0" fontId="12" fillId="8" borderId="4" xfId="0" applyNumberFormat="1" applyFont="1" applyFill="1" applyBorder="1" applyAlignment="1">
      <x:alignment wrapText="1"/>
    </x:xf>
    <x:xf numFmtId="0" fontId="12" fillId="8" borderId="0" xfId="0" applyNumberFormat="1" applyFont="1" applyFill="1" applyBorder="1" applyAlignment="1">
      <x:alignment wrapText="1"/>
    </x:xf>
    <x:xf numFmtId="0" fontId="12" fillId="8" borderId="5" xfId="0" applyNumberFormat="1" applyFont="1" applyFill="1" applyBorder="1" applyAlignment="1">
      <x:alignment wrapText="1"/>
    </x:xf>
    <x:xf numFmtId="0" fontId="12" fillId="8" borderId="6" xfId="0" applyNumberFormat="1" applyFont="1" applyFill="1" applyBorder="1" applyAlignment="1">
      <x:alignment wrapText="1"/>
    </x:xf>
    <x:xf numFmtId="0" fontId="12" fillId="8" borderId="15" xfId="0" applyNumberFormat="1" applyFont="1" applyFill="1" applyBorder="1" applyAlignment="1">
      <x:alignment wrapText="1"/>
    </x:xf>
    <x:xf numFmtId="0" fontId="12" fillId="8" borderId="7" xfId="0" applyNumberFormat="1" applyFont="1" applyFill="1" applyBorder="1" applyAlignment="1">
      <x:alignment wrapText="1"/>
    </x:xf>
    <x:xf numFmtId="0" fontId="12" fillId="8" borderId="2" xfId="0" applyNumberFormat="1" applyFont="1" applyFill="1" applyBorder="1" applyAlignment="1">
      <x:alignment horizontal="left" wrapText="1"/>
    </x:xf>
    <x:xf numFmtId="0" fontId="12" fillId="8" borderId="14" xfId="0" applyNumberFormat="1" applyFont="1" applyFill="1" applyBorder="1" applyAlignment="1">
      <x:alignment horizontal="left" wrapText="1"/>
    </x:xf>
    <x:xf numFmtId="0" fontId="12" fillId="8" borderId="3" xfId="0" applyNumberFormat="1" applyFont="1" applyFill="1" applyBorder="1" applyAlignment="1">
      <x:alignment horizontal="left" wrapText="1"/>
    </x:xf>
    <x:xf numFmtId="0" fontId="12" fillId="8" borderId="4" xfId="0" applyNumberFormat="1" applyFont="1" applyFill="1" applyBorder="1" applyAlignment="1">
      <x:alignment horizontal="left" wrapText="1"/>
    </x:xf>
    <x:xf numFmtId="0" fontId="12" fillId="8" borderId="0" xfId="0" applyNumberFormat="1" applyFont="1" applyFill="1" applyBorder="1" applyAlignment="1">
      <x:alignment horizontal="left" wrapText="1"/>
    </x:xf>
    <x:xf numFmtId="0" fontId="12" fillId="8" borderId="5" xfId="0" applyNumberFormat="1" applyFont="1" applyFill="1" applyBorder="1" applyAlignment="1">
      <x:alignment horizontal="left" wrapText="1"/>
    </x:xf>
    <x:xf numFmtId="0" fontId="12" fillId="8" borderId="6" xfId="0" applyNumberFormat="1" applyFont="1" applyFill="1" applyBorder="1" applyAlignment="1">
      <x:alignment horizontal="left" wrapText="1"/>
    </x:xf>
    <x:xf numFmtId="0" fontId="12" fillId="8" borderId="15" xfId="0" applyNumberFormat="1" applyFont="1" applyFill="1" applyBorder="1" applyAlignment="1">
      <x:alignment horizontal="left" wrapText="1"/>
    </x:xf>
    <x:xf numFmtId="0" fontId="12" fillId="8" borderId="7" xfId="0" applyNumberFormat="1" applyFont="1" applyFill="1" applyBorder="1" applyAlignment="1">
      <x:alignment horizontal="left" wrapText="1"/>
    </x:xf>
    <x:xf numFmtId="0" fontId="12" fillId="8" borderId="2" xfId="0" applyNumberFormat="1" applyFont="1" applyFill="1" applyBorder="1" applyAlignment="1">
      <x:alignment horizontal="left" vertical="center" wrapText="1"/>
    </x:xf>
    <x:xf numFmtId="0" fontId="12" fillId="8" borderId="14" xfId="0" applyNumberFormat="1" applyFont="1" applyFill="1" applyBorder="1" applyAlignment="1">
      <x:alignment horizontal="left" vertical="center" wrapText="1"/>
    </x:xf>
    <x:xf numFmtId="0" fontId="12" fillId="8" borderId="3" xfId="0" applyNumberFormat="1" applyFont="1" applyFill="1" applyBorder="1" applyAlignment="1">
      <x:alignment horizontal="left" vertical="center" wrapText="1"/>
    </x:xf>
    <x:xf numFmtId="0" fontId="12" fillId="8" borderId="4" xfId="0" applyNumberFormat="1" applyFont="1" applyFill="1" applyBorder="1" applyAlignment="1">
      <x:alignment horizontal="left" vertical="center" wrapText="1"/>
    </x:xf>
    <x:xf numFmtId="0" fontId="12" fillId="8" borderId="0" xfId="0" applyNumberFormat="1" applyFont="1" applyFill="1" applyBorder="1" applyAlignment="1">
      <x:alignment horizontal="left" vertical="center" wrapText="1"/>
    </x:xf>
    <x:xf numFmtId="0" fontId="12" fillId="8" borderId="5" xfId="0" applyNumberFormat="1" applyFont="1" applyFill="1" applyBorder="1" applyAlignment="1">
      <x:alignment horizontal="left" vertical="center" wrapText="1"/>
    </x:xf>
    <x:xf numFmtId="0" fontId="12" fillId="8" borderId="6" xfId="0" applyNumberFormat="1" applyFont="1" applyFill="1" applyBorder="1" applyAlignment="1">
      <x:alignment horizontal="left" vertical="center" wrapText="1"/>
    </x:xf>
    <x:xf numFmtId="0" fontId="12" fillId="8" borderId="15" xfId="0" applyNumberFormat="1" applyFont="1" applyFill="1" applyBorder="1" applyAlignment="1">
      <x:alignment horizontal="left" vertical="center" wrapText="1"/>
    </x:xf>
    <x:xf numFmtId="0" fontId="12" fillId="8" borderId="7" xfId="0" applyNumberFormat="1" applyFont="1" applyFill="1" applyBorder="1" applyAlignment="1">
      <x:alignment horizontal="left" vertical="center" wrapText="1"/>
    </x:xf>
    <x:xf numFmtId="0" fontId="0" fillId="8" borderId="1" xfId="0" applyNumberFormat="1" applyFont="1" applyFill="1" applyBorder="1"/>
    <x:xf numFmtId="0" fontId="12" fillId="8" borderId="1" xfId="0" applyNumberFormat="1" applyFont="1" applyFill="1" applyBorder="1"/>
    <x:xf numFmtId="0" fontId="12" fillId="8" borderId="8" xfId="0" applyNumberFormat="1" applyFont="1" applyFill="1" applyBorder="1"/>
    <x:xf numFmtId="0" fontId="12" fillId="8" borderId="16" xfId="0" applyNumberFormat="1" applyFont="1" applyFill="1" applyBorder="1"/>
    <x:xf numFmtId="0" fontId="12" fillId="8" borderId="9" xfId="0" applyNumberFormat="1" applyFont="1" applyFill="1" applyBorder="1"/>
    <x:xf numFmtId="0" fontId="12" fillId="8" borderId="10" xfId="0" applyNumberFormat="1" applyFont="1" applyFill="1" applyBorder="1"/>
    <x:xf numFmtId="0" fontId="12" fillId="8" borderId="11" xfId="0" applyNumberFormat="1" applyFont="1" applyFill="1" applyBorder="1"/>
    <x:xf numFmtId="0" fontId="12" fillId="8" borderId="12" xfId="0" applyNumberFormat="1" applyFont="1" applyFill="1" applyBorder="1"/>
    <x:xf numFmtId="0" fontId="12" fillId="8" borderId="17" xfId="0" applyNumberFormat="1" applyFont="1" applyFill="1" applyBorder="1"/>
    <x:xf numFmtId="0" fontId="12" fillId="8" borderId="13" xfId="0" applyNumberFormat="1" applyFont="1" applyFill="1" applyBorder="1"/>
    <x:xf numFmtId="0" fontId="12" fillId="8" borderId="8" xfId="0" applyNumberFormat="1" applyFont="1" applyFill="1" applyBorder="1" applyAlignment="1">
      <x:alignment wrapText="1"/>
    </x:xf>
    <x:xf numFmtId="0" fontId="12" fillId="8" borderId="16" xfId="0" applyNumberFormat="1" applyFont="1" applyFill="1" applyBorder="1" applyAlignment="1">
      <x:alignment wrapText="1"/>
    </x:xf>
    <x:xf numFmtId="0" fontId="12" fillId="8" borderId="9" xfId="0" applyNumberFormat="1" applyFont="1" applyFill="1" applyBorder="1" applyAlignment="1">
      <x:alignment wrapText="1"/>
    </x:xf>
    <x:xf numFmtId="0" fontId="12" fillId="8" borderId="10" xfId="0" applyNumberFormat="1" applyFont="1" applyFill="1" applyBorder="1" applyAlignment="1">
      <x:alignment wrapText="1"/>
    </x:xf>
    <x:xf numFmtId="0" fontId="12" fillId="8" borderId="1" xfId="0" applyNumberFormat="1" applyFont="1" applyFill="1" applyBorder="1" applyAlignment="1">
      <x:alignment wrapText="1"/>
    </x:xf>
    <x:xf numFmtId="0" fontId="12" fillId="8" borderId="11" xfId="0" applyNumberFormat="1" applyFont="1" applyFill="1" applyBorder="1" applyAlignment="1">
      <x:alignment wrapText="1"/>
    </x:xf>
    <x:xf numFmtId="0" fontId="12" fillId="8" borderId="12" xfId="0" applyNumberFormat="1" applyFont="1" applyFill="1" applyBorder="1" applyAlignment="1">
      <x:alignment wrapText="1"/>
    </x:xf>
    <x:xf numFmtId="0" fontId="12" fillId="8" borderId="17" xfId="0" applyNumberFormat="1" applyFont="1" applyFill="1" applyBorder="1" applyAlignment="1">
      <x:alignment wrapText="1"/>
    </x:xf>
    <x:xf numFmtId="0" fontId="12" fillId="8" borderId="13" xfId="0" applyNumberFormat="1" applyFont="1" applyFill="1" applyBorder="1" applyAlignment="1">
      <x:alignment wrapText="1"/>
    </x:xf>
    <x:xf numFmtId="0" fontId="12" fillId="8" borderId="8" xfId="0" applyNumberFormat="1" applyFont="1" applyFill="1" applyBorder="1" applyAlignment="1">
      <x:alignment horizontal="left" wrapText="1"/>
    </x:xf>
    <x:xf numFmtId="0" fontId="12" fillId="8" borderId="16" xfId="0" applyNumberFormat="1" applyFont="1" applyFill="1" applyBorder="1" applyAlignment="1">
      <x:alignment horizontal="left" wrapText="1"/>
    </x:xf>
    <x:xf numFmtId="0" fontId="12" fillId="8" borderId="9" xfId="0" applyNumberFormat="1" applyFont="1" applyFill="1" applyBorder="1" applyAlignment="1">
      <x:alignment horizontal="left" wrapText="1"/>
    </x:xf>
    <x:xf numFmtId="0" fontId="12" fillId="8" borderId="10" xfId="0" applyNumberFormat="1" applyFont="1" applyFill="1" applyBorder="1" applyAlignment="1">
      <x:alignment horizontal="left" wrapText="1"/>
    </x:xf>
    <x:xf numFmtId="0" fontId="12" fillId="8" borderId="1" xfId="0" applyNumberFormat="1" applyFont="1" applyFill="1" applyBorder="1" applyAlignment="1">
      <x:alignment horizontal="left" wrapText="1"/>
    </x:xf>
    <x:xf numFmtId="0" fontId="12" fillId="8" borderId="11" xfId="0" applyNumberFormat="1" applyFont="1" applyFill="1" applyBorder="1" applyAlignment="1">
      <x:alignment horizontal="left" wrapText="1"/>
    </x:xf>
    <x:xf numFmtId="0" fontId="12" fillId="8" borderId="12" xfId="0" applyNumberFormat="1" applyFont="1" applyFill="1" applyBorder="1" applyAlignment="1">
      <x:alignment horizontal="left" wrapText="1"/>
    </x:xf>
    <x:xf numFmtId="0" fontId="12" fillId="8" borderId="17" xfId="0" applyNumberFormat="1" applyFont="1" applyFill="1" applyBorder="1" applyAlignment="1">
      <x:alignment horizontal="left" wrapText="1"/>
    </x:xf>
    <x:xf numFmtId="0" fontId="12" fillId="8" borderId="13" xfId="0" applyNumberFormat="1" applyFont="1" applyFill="1" applyBorder="1" applyAlignment="1">
      <x:alignment horizontal="left" wrapText="1"/>
    </x:xf>
    <x:xf numFmtId="0" fontId="12" fillId="8" borderId="8" xfId="0" applyNumberFormat="1" applyFont="1" applyFill="1" applyBorder="1" applyAlignment="1">
      <x:alignment horizontal="left" vertical="center" wrapText="1"/>
    </x:xf>
    <x:xf numFmtId="0" fontId="12" fillId="8" borderId="16" xfId="0" applyNumberFormat="1" applyFont="1" applyFill="1" applyBorder="1" applyAlignment="1">
      <x:alignment horizontal="left" vertical="center" wrapText="1"/>
    </x:xf>
    <x:xf numFmtId="0" fontId="12" fillId="8" borderId="9" xfId="0" applyNumberFormat="1" applyFont="1" applyFill="1" applyBorder="1" applyAlignment="1">
      <x:alignment horizontal="left" vertical="center" wrapText="1"/>
    </x:xf>
    <x:xf numFmtId="0" fontId="12" fillId="8" borderId="10" xfId="0" applyNumberFormat="1" applyFont="1" applyFill="1" applyBorder="1" applyAlignment="1">
      <x:alignment horizontal="left" vertical="center" wrapText="1"/>
    </x:xf>
    <x:xf numFmtId="0" fontId="12" fillId="8" borderId="1" xfId="0" applyNumberFormat="1" applyFont="1" applyFill="1" applyBorder="1" applyAlignment="1">
      <x:alignment horizontal="left" vertical="center" wrapText="1"/>
    </x:xf>
    <x:xf numFmtId="0" fontId="12" fillId="8" borderId="11" xfId="0" applyNumberFormat="1" applyFont="1" applyFill="1" applyBorder="1" applyAlignment="1">
      <x:alignment horizontal="left" vertical="center" wrapText="1"/>
    </x:xf>
    <x:xf numFmtId="0" fontId="12" fillId="8" borderId="12" xfId="0" applyNumberFormat="1" applyFont="1" applyFill="1" applyBorder="1" applyAlignment="1">
      <x:alignment horizontal="left" vertical="center" wrapText="1"/>
    </x:xf>
    <x:xf numFmtId="0" fontId="12" fillId="8" borderId="17" xfId="0" applyNumberFormat="1" applyFont="1" applyFill="1" applyBorder="1" applyAlignment="1">
      <x:alignment horizontal="left" vertical="center" wrapText="1"/>
    </x:xf>
    <x:xf numFmtId="0" fontId="12" fillId="8" borderId="13" xfId="0" applyNumberFormat="1" applyFont="1" applyFill="1" applyBorder="1" applyAlignment="1">
      <x:alignment horizontal="left" vertical="center" wrapText="1"/>
    </x:xf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vertical="center" wrapText="1"/>
    </x:xf>
    <x:xf numFmtId="0" fontId="13" fillId="7" borderId="1" xfId="0" applyNumberFormat="1" applyFont="1" applyFill="1" applyBorder="1"/>
    <x:xf numFmtId="0" fontId="13" fillId="7" borderId="1" xfId="0" applyNumberFormat="1" applyFont="1" applyFill="1" applyBorder="1" applyAlignment="1">
      <x:alignment wrapText="1"/>
    </x:xf>
    <x:xf numFmtId="0" fontId="13" fillId="7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horizontal="center"/>
    </x:xf>
    <x:xf numFmtId="0" fontId="14" fillId="2" borderId="0" xfId="0" applyNumberFormat="1" applyFont="1" applyFill="1" applyBorder="1" applyAlignment="1">
      <x:alignment horizontal="center" vertical="center"/>
    </x:xf>
    <x:xf numFmtId="0" fontId="14" fillId="2" borderId="1" xfId="0" applyNumberFormat="1" applyFont="1" applyFill="1" applyBorder="1"/>
    <x:xf numFmtId="0" fontId="14" fillId="2" borderId="1" xfId="0" applyNumberFormat="1" applyFont="1" applyFill="1" applyBorder="1" applyAlignment="1">
      <x:alignment horizontal="center"/>
    </x:xf>
    <x:xf numFmtId="0" fontId="14" fillId="2" borderId="1" xfId="0" applyNumberFormat="1" applyFont="1" applyFill="1" applyBorder="1" applyAlignment="1">
      <x:alignment horizontal="center" vertical="center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horizontal="center"/>
    </x:xf>
    <x:xf numFmtId="0" fontId="15" fillId="3" borderId="1" xfId="0" applyNumberFormat="1" applyFont="1" applyFill="1" applyBorder="1"/>
    <x:xf numFmtId="0" fontId="15" fillId="3" borderId="1" xfId="0" applyNumberFormat="1" applyFont="1" applyFill="1" applyBorder="1" applyAlignment="1">
      <x:alignment horizontal="center"/>
    </x:xf>
    <x:xf numFmtId="0" fontId="16" fillId="6" borderId="0" xfId="0" applyNumberFormat="1" applyFont="1" applyFill="1" applyBorder="1"/>
    <x:xf numFmtId="0" fontId="16" fillId="6" borderId="0" xfId="0" applyNumberFormat="1" applyFont="1" applyFill="1" applyBorder="1" applyAlignment="1">
      <x:alignment wrapText="1"/>
    </x:xf>
    <x:xf numFmtId="0" fontId="16" fillId="6" borderId="0" xfId="0" applyNumberFormat="1" applyFont="1" applyFill="1" applyBorder="1" applyAlignment="1">
      <x:alignment horizontal="center" wrapText="1"/>
    </x:xf>
    <x:xf numFmtId="0" fontId="16" fillId="6" borderId="1" xfId="0" applyNumberFormat="1" applyFont="1" applyFill="1" applyBorder="1"/>
    <x:xf numFmtId="0" fontId="16" fillId="6" borderId="1" xfId="0" applyNumberFormat="1" applyFont="1" applyFill="1" applyBorder="1" applyAlignment="1">
      <x:alignment wrapText="1"/>
    </x:xf>
    <x:xf numFmtId="0" fontId="16" fillId="6" borderId="1" xfId="0" applyNumberFormat="1" applyFont="1" applyFill="1" applyBorder="1" applyAlignment="1">
      <x:alignment horizontal="center" wrapText="1"/>
    </x:xf>
    <x:xf numFmtId="202" fontId="0" fillId="0" borderId="2" xfId="0" applyNumberFormat="1" applyFont="1" applyFill="1" applyBorder="1"/>
    <x:xf numFmtId="202" fontId="0" fillId="0" borderId="14" xfId="0" applyNumberFormat="1" applyFont="1" applyFill="1" applyBorder="1"/>
    <x:xf numFmtId="200" fontId="0" fillId="0" borderId="3" xfId="0" applyNumberFormat="1" applyFont="1" applyFill="1" applyBorder="1"/>
    <x:xf numFmtId="202" fontId="0" fillId="0" borderId="4" xfId="0" applyNumberFormat="1" applyFont="1" applyFill="1" applyBorder="1"/>
    <x:xf numFmtId="200" fontId="0" fillId="0" borderId="5" xfId="0" applyNumberFormat="1" applyFont="1" applyFill="1" applyBorder="1"/>
    <x:xf numFmtId="202" fontId="0" fillId="0" borderId="6" xfId="0" applyNumberFormat="1" applyFont="1" applyFill="1" applyBorder="1"/>
    <x:xf numFmtId="202" fontId="0" fillId="0" borderId="15" xfId="0" applyNumberFormat="1" applyFont="1" applyFill="1" applyBorder="1"/>
    <x:xf numFmtId="200" fontId="0" fillId="0" borderId="7" xfId="0" applyNumberFormat="1" applyFont="1" applyFill="1" applyBorder="1"/>
    <x:xf numFmtId="202" fontId="0" fillId="0" borderId="8" xfId="0" applyNumberFormat="1" applyFont="1" applyFill="1" applyBorder="1"/>
    <x:xf numFmtId="202" fontId="0" fillId="0" borderId="16" xfId="0" applyNumberFormat="1" applyFont="1" applyFill="1" applyBorder="1"/>
    <x:xf numFmtId="200" fontId="0" fillId="0" borderId="9" xfId="0" applyNumberFormat="1" applyFont="1" applyFill="1" applyBorder="1"/>
    <x:xf numFmtId="202" fontId="0" fillId="0" borderId="10" xfId="0" applyNumberFormat="1" applyFont="1" applyFill="1" applyBorder="1"/>
    <x:xf numFmtId="200" fontId="0" fillId="0" borderId="11" xfId="0" applyNumberFormat="1" applyFont="1" applyFill="1" applyBorder="1"/>
    <x:xf numFmtId="202" fontId="0" fillId="0" borderId="12" xfId="0" applyNumberFormat="1" applyFont="1" applyFill="1" applyBorder="1"/>
    <x:xf numFmtId="202" fontId="0" fillId="0" borderId="17" xfId="0" applyNumberFormat="1" applyFont="1" applyFill="1" applyBorder="1"/>
    <x:xf numFmtId="200" fontId="0" fillId="0" borderId="13" xfId="0" applyNumberFormat="1" applyFont="1" applyFill="1" applyBorder="1"/>
    <x:xf numFmtId="0" fontId="17" fillId="8" borderId="0" xfId="0" applyNumberFormat="1" applyFont="1" applyFill="1" applyBorder="1"/>
    <x:xf numFmtId="0" fontId="17" fillId="8" borderId="0" xfId="0" applyNumberFormat="1" applyFont="1" applyFill="1" applyBorder="1" applyAlignment="1">
      <x:alignment wrapText="1"/>
    </x:xf>
    <x:xf numFmtId="0" fontId="17" fillId="8" borderId="0" xfId="0" applyNumberFormat="1" applyFont="1" applyFill="1" applyBorder="1" applyAlignment="1">
      <x:alignment vertical="center" wrapText="1"/>
    </x:xf>
    <x:xf numFmtId="0" fontId="17" fillId="8" borderId="1" xfId="0" applyNumberFormat="1" applyFont="1" applyFill="1" applyBorder="1"/>
    <x:xf numFmtId="0" fontId="17" fillId="8" borderId="1" xfId="0" applyNumberFormat="1" applyFont="1" applyFill="1" applyBorder="1" applyAlignment="1">
      <x:alignment wrapText="1"/>
    </x:xf>
    <x:xf numFmtId="0" fontId="17" fillId="8" borderId="1" xfId="0" applyNumberFormat="1" applyFont="1" applyFill="1" applyBorder="1" applyAlignment="1">
      <x:alignment vertical="center" wrapText="1"/>
    </x:xf>
    <x:xf numFmtId="0" fontId="16" fillId="6" borderId="0" xfId="0" applyNumberFormat="1" applyFont="1" applyFill="1" applyBorder="1" applyAlignment="1">
      <x:alignment horizontal="center"/>
    </x:xf>
    <x:xf numFmtId="0" fontId="16" fillId="6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200" fontId="0" fillId="0" borderId="14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3" fontId="0" fillId="0" borderId="14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5" xfId="0" applyNumberFormat="1" applyFont="1" applyFill="1" applyBorder="1" applyAlignment="1">
      <x:alignment wrapText="1"/>
    </x:xf>
    <x:xf numFmtId="203" fontId="0" fillId="0" borderId="16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3" fontId="0" fillId="0" borderId="17" xfId="0" applyNumberFormat="1" applyFont="1" applyFill="1" applyBorder="1" applyAlignment="1">
      <x:alignment wrapText="1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wrapText="1"/>
    </x:xf>
    <x:xf numFmtId="0" fontId="17" fillId="7" borderId="0" xfId="0" applyNumberFormat="1" applyFont="1" applyFill="1" applyBorder="1" applyAlignment="1">
      <x:alignment vertical="center" wrapText="1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wrapText="1"/>
    </x:xf>
    <x:xf numFmtId="0" fontId="17" fillId="7" borderId="1" xfId="0" applyNumberFormat="1" applyFont="1" applyFill="1" applyBorder="1" applyAlignment="1">
      <x:alignment vertical="center" wrapText="1"/>
    </x:xf>
    <x:xf numFmtId="0" fontId="18" fillId="5" borderId="0" xfId="0" applyNumberFormat="1" applyFont="1" applyFill="1" applyBorder="1"/>
    <x:xf numFmtId="0" fontId="18" fillId="5" borderId="0" xfId="0" applyNumberFormat="1" applyFont="1" applyFill="1" applyBorder="1" applyAlignment="1">
      <x:alignment wrapText="1"/>
    </x:xf>
    <x:xf numFmtId="0" fontId="18" fillId="5" borderId="0" xfId="0" applyNumberFormat="1" applyFont="1" applyFill="1" applyBorder="1" applyAlignment="1">
      <x:alignment horizontal="center" wrapText="1"/>
    </x:xf>
    <x:xf numFmtId="0" fontId="18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ill>
        <x:patternFill patternType="solid">
          <x:bgColor rgb="FFEAF4EF"/>
        </x:patternFill>
      </x:fill>
    </x:dxf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4c3bfe9f848cc" /><Relationship Type="http://schemas.openxmlformats.org/officeDocument/2006/relationships/theme" Target="/xl/theme/theme1.xml" Id="R3f8ebe87f1384e1f" /><Relationship Type="http://schemas.openxmlformats.org/officeDocument/2006/relationships/sharedStrings" Target="/xl/sharedStrings.xml" Id="Rd7c4cfa04d534871" /><Relationship Type="http://schemas.openxmlformats.org/officeDocument/2006/relationships/worksheet" Target="/xl/worksheets/sheet1.xml" Id="Rd6d45742510944d7" /><Relationship Type="http://schemas.openxmlformats.org/officeDocument/2006/relationships/worksheet" Target="/xl/worksheets/sheet2.xml" Id="Rfb56945f518a4345" /><Relationship Type="http://schemas.openxmlformats.org/officeDocument/2006/relationships/worksheet" Target="/xl/worksheets/sheet3.xml" Id="R19f0c32ff30945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24" hidden="0" customWidth="1"/>
    <x:col min="4" max="4" width="4" hidden="0" customWidth="1"/>
    <x:col min="5" max="5" width="27" hidden="0" customWidth="1"/>
    <x:col min="6" max="6" width="18" hidden="0" customWidth="1"/>
    <x:col min="7" max="7" width="27" hidden="0" customWidth="1"/>
    <x:col min="8" max="8" width="4" hidden="0" customWidth="1"/>
  </x:cols>
  <x:sheetData>
    <x:row r="1" ht="26" customHeight="1">
      <x:c r="A1" s="5" t="str">
        <x:v>ABSTENÇÃO x DIFERENÇA — ELEIÇÕES 2026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>
      <x:c r="A3" s="12" t="str">
        <x:v>Simulador matemático para vídeo • Dados do 1º turno • Não é previsão eleitoral</x:v>
      </x:c>
      <x:c r="B3" s="12"/>
      <x:c r="C3" s="12"/>
      <x:c r="D3" s="12"/>
      <x:c r="E3" s="12"/>
      <x:c r="F3" s="12"/>
      <x:c r="G3" s="12"/>
      <x:c r="H3" s="12"/>
    </x:row>
    <x:row r="5">
      <x:c r="A5" s="55" t="str">
        <x:v>FLÁVIO BOLSONARO</x:v>
      </x:c>
      <x:c r="B5" s="30"/>
      <x:c r="C5" s="55" t="str">
        <x:v>LULA</x:v>
      </x:c>
      <x:c r="D5" s="30"/>
      <x:c r="E5" s="55" t="str">
        <x:v>DIFERENÇA EM VOTOS</x:v>
      </x:c>
      <x:c r="F5" s="30"/>
      <x:c r="G5" s="55" t="str">
        <x:v>ABSTENÇÕES</x:v>
      </x:c>
      <x:c r="H5" s="30"/>
    </x:row>
    <x:row r="6">
      <x:c r="A6" s="62" t="n">
        <x:v>56104268</x:v>
      </x:c>
      <x:c r="B6" s="63"/>
      <x:c r="C6" s="62" t="n">
        <x:v>53876617</x:v>
      </x:c>
      <x:c r="D6" s="63"/>
      <x:c r="E6" s="62" t="n">
        <x:f>ABS(A6-C6)</x:f>
        <x:v>2227651</x:v>
      </x:c>
      <x:c r="F6" s="63"/>
      <x:c r="G6" s="62" t="n">
        <x:v>33400000</x:v>
      </x:c>
      <x:c r="H6" s="63"/>
    </x:row>
    <x:row r="7">
      <x:c r="A7" s="64"/>
      <x:c r="B7" s="63"/>
      <x:c r="C7" s="64"/>
      <x:c r="D7" s="63"/>
      <x:c r="E7" s="64"/>
      <x:c r="F7" s="63"/>
      <x:c r="G7" s="64"/>
      <x:c r="H7" s="63"/>
    </x:row>
    <x:row r="8">
      <x:c r="A8" s="60" t="str">
        <x:v>47,03% dos válidos</x:v>
      </x:c>
      <x:c r="B8" s="34"/>
      <x:c r="C8" s="60" t="str">
        <x:v>45,16% dos válidos</x:v>
      </x:c>
      <x:c r="D8" s="34"/>
      <x:c r="E8" s="60" t="str">
        <x:v>≈ 2,23 milhões</x:v>
      </x:c>
      <x:c r="F8" s="34"/>
      <x:c r="G8" s="60" t="str">
        <x:v>≈ 33,4 milhões</x:v>
      </x:c>
      <x:c r="H8" s="34"/>
    </x:row>
    <x:row r="10">
      <x:c r="A10" s="70" t="str">
        <x:v>PRIMEIRA DESCOBERTA</x:v>
      </x:c>
      <x:c r="B10" s="70"/>
      <x:c r="C10" s="70"/>
      <x:c r="D10" s="70"/>
      <x:c r="E10" s="70"/>
      <x:c r="F10" s="70"/>
      <x:c r="G10" s="70"/>
      <x:c r="H10" s="70"/>
    </x:row>
    <x:row r="11" ht="26" customHeight="1">
      <x:c r="A11" s="101" t="str">
        <x:v>ABSTENÇÕES
÷
DIFERENÇA DO 1º TURNO</x:v>
      </x:c>
      <x:c r="B11" s="102"/>
      <x:c r="C11" s="102"/>
      <x:c r="D11" s="103"/>
      <x:c r="E11" s="202" t="n">
        <x:f>G6/E6</x:f>
        <x:v>14.993371942014257</x:v>
      </x:c>
      <x:c r="F11" s="166"/>
      <x:c r="G11" s="166"/>
      <x:c r="H11" s="167"/>
    </x:row>
    <x:row r="12" ht="26" customHeight="1">
      <x:c r="A12" s="104"/>
      <x:c r="B12" s="105"/>
      <x:c r="C12" s="105"/>
      <x:c r="D12" s="106"/>
      <x:c r="E12" s="168"/>
      <x:c r="F12" s="169"/>
      <x:c r="G12" s="169"/>
      <x:c r="H12" s="170"/>
    </x:row>
    <x:row r="13" ht="26" customHeight="1">
      <x:c r="A13" s="107"/>
      <x:c r="B13" s="108"/>
      <x:c r="C13" s="108"/>
      <x:c r="D13" s="109"/>
      <x:c r="E13" s="171"/>
      <x:c r="F13" s="172"/>
      <x:c r="G13" s="172"/>
      <x:c r="H13" s="173"/>
    </x:row>
    <x:row r="14">
      <x:c r="A14" s="206" t="str">
        <x:v>O universo de ausentes foi cerca de 15 vezes maior que a diferença entre os dois primeiros colocados.</x:v>
      </x:c>
      <x:c r="B14" s="206"/>
      <x:c r="C14" s="206"/>
      <x:c r="D14" s="206"/>
      <x:c r="E14" s="206"/>
      <x:c r="F14" s="206"/>
      <x:c r="G14" s="206"/>
      <x:c r="H14" s="206"/>
    </x:row>
    <x:row r="16">
      <x:c r="A16" s="211" t="str">
        <x:v>SIMULADOR DE COMPARECIMENTO — EDITE AS CÉLULAS AMARELAS</x:v>
      </x:c>
      <x:c r="B16" s="211"/>
      <x:c r="C16" s="211"/>
      <x:c r="D16" s="211"/>
      <x:c r="E16" s="211"/>
      <x:c r="F16" s="211"/>
      <x:c r="G16" s="211"/>
      <x:c r="H16" s="211"/>
    </x:row>
    <x:row r="17">
      <x:c r="A17" s="216" t="str">
        <x:v>ENTRADAS</x:v>
      </x:c>
      <x:c r="B17" s="216" t="str">
        <x:v>Valor</x:v>
      </x:c>
      <x:c r="C17" s="216" t="str">
        <x:v>Observação</x:v>
      </x:c>
      <x:c r="D17" s="216"/>
      <x:c r="E17" s="216" t="str">
        <x:v>SAÍDAS</x:v>
      </x:c>
      <x:c r="F17" s="216" t="str">
        <x:v>Valor</x:v>
      </x:c>
      <x:c r="G17" s="216" t="str">
        <x:v>Leitura</x:v>
      </x:c>
      <x:c r="H17" s="216"/>
    </x:row>
    <x:row r="18">
      <x:c r="A18" s="220" t="str">
        <x:v>% dos ausentes que retornam</x:v>
      </x:c>
      <x:c r="B18" s="253" t="n">
        <x:v>0.1</x:v>
      </x:c>
      <x:c r="C18" s="221" t="str">
        <x:v>Teste 5%, 10% e 20%</x:v>
      </x:c>
      <x:c r="D18" s="222"/>
      <x:c r="E18" s="220" t="str">
        <x:v>Ausentes que retornam</x:v>
      </x:c>
      <x:c r="F18" s="265" t="n">
        <x:f>$G$6*$B$18</x:f>
        <x:v>3340000</x:v>
      </x:c>
      <x:c r="G18" s="221" t="str">
        <x:v>33,4 mi × % de retorno</x:v>
      </x:c>
      <x:c r="H18" s="222"/>
    </x:row>
    <x:row r="19">
      <x:c r="A19" s="223" t="str">
        <x:v>% dos retornantes para Lula</x:v>
      </x:c>
      <x:c r="B19" s="254" t="n">
        <x:v>0.5</x:v>
      </x:c>
      <x:c r="C19" s="224" t="str">
        <x:v>Hipótese</x:v>
      </x:c>
      <x:c r="D19" s="225"/>
      <x:c r="E19" s="223" t="str">
        <x:v>Votos adicionais para Lula</x:v>
      </x:c>
      <x:c r="F19" s="266" t="n">
        <x:f>F18*$B$19</x:f>
        <x:v>1670000</x:v>
      </x:c>
      <x:c r="G19" s="224" t="str">
        <x:v>Retornantes × % Lula</x:v>
      </x:c>
      <x:c r="H19" s="225"/>
    </x:row>
    <x:row r="20">
      <x:c r="A20" s="223" t="str">
        <x:v>% dos retornantes para Flávio</x:v>
      </x:c>
      <x:c r="B20" s="254" t="n">
        <x:v>0.5</x:v>
      </x:c>
      <x:c r="C20" s="224" t="str">
        <x:v>Hipótese</x:v>
      </x:c>
      <x:c r="D20" s="225"/>
      <x:c r="E20" s="223" t="str">
        <x:v>Votos adicionais para Flávio</x:v>
      </x:c>
      <x:c r="F20" s="266" t="n">
        <x:f>F18*$B$20</x:f>
        <x:v>1670000</x:v>
      </x:c>
      <x:c r="G20" s="224" t="str">
        <x:v>Retornantes × % Flávio</x:v>
      </x:c>
      <x:c r="H20" s="225"/>
    </x:row>
    <x:row r="21">
      <x:c r="A21" s="226" t="str">
        <x:v>% branco/nulo entre retornantes</x:v>
      </x:c>
      <x:c r="B21" s="255" t="n">
        <x:v>0</x:v>
      </x:c>
      <x:c r="C21" s="227" t="str">
        <x:v>Hipótese</x:v>
      </x:c>
      <x:c r="D21" s="228"/>
      <x:c r="E21" s="223" t="str">
        <x:v>Brancos/nulos adicionais</x:v>
      </x:c>
      <x:c r="F21" s="266" t="n">
        <x:f>F18*$B$21</x:f>
        <x:v>0</x:v>
      </x:c>
      <x:c r="G21" s="224" t="str">
        <x:v>Retornantes × % não válido</x:v>
      </x:c>
      <x:c r="H21" s="225"/>
    </x:row>
    <x:row r="22">
      <x:c r="E22" s="223" t="str">
        <x:v>Vantagem líquida gerada</x:v>
      </x:c>
      <x:c r="F22" s="266" t="n">
        <x:f>F20-F19</x:f>
        <x:v>0</x:v>
      </x:c>
      <x:c r="G22" s="224" t="str">
        <x:v>Flávio adicional − Lula adicional</x:v>
      </x:c>
      <x:c r="H22" s="225"/>
    </x:row>
    <x:row r="23">
      <x:c r="A23" s="279" t="str">
        <x:v>CHECK</x:v>
      </x:c>
      <x:c r="B23" s="280"/>
      <x:c r="C23" s="280"/>
      <x:c r="D23" s="281"/>
      <x:c r="E23" s="223" t="str">
        <x:v>Novo total Lula*</x:v>
      </x:c>
      <x:c r="F23" s="266" t="n">
        <x:f>$C$6+F19</x:f>
        <x:v>55546617</x:v>
      </x:c>
      <x:c r="G23" s="224" t="str">
        <x:v>Base 1º turno + retorno</x:v>
      </x:c>
      <x:c r="H23" s="225"/>
    </x:row>
    <x:row r="24">
      <x:c r="A24" s="223" t="str">
        <x:v>Soma das distribuições</x:v>
      </x:c>
      <x:c r="B24" s="275" t="n">
        <x:f>SUM(B19:B21)</x:f>
        <x:v>1</x:v>
      </x:c>
      <x:c r="C24" s="224" t="str">
        <x:v>Deve ser 100%</x:v>
      </x:c>
      <x:c r="D24" s="225"/>
      <x:c r="E24" s="223" t="str">
        <x:v>Novo total Flávio*</x:v>
      </x:c>
      <x:c r="F24" s="266" t="n">
        <x:f>$A$6+F20</x:f>
        <x:v>57774268</x:v>
      </x:c>
      <x:c r="G24" s="224" t="str">
        <x:v>Base 1º turno + retorno</x:v>
      </x:c>
      <x:c r="H24" s="225"/>
    </x:row>
    <x:row r="25">
      <x:c r="A25" s="226" t="str">
        <x:v>Status</x:v>
      </x:c>
      <x:c r="B25" s="282" t="str">
        <x:f>IF(ABS(B24-1)&lt;0.000001,"OK","AJUSTE OS PERCENTUAIS")</x:f>
        <x:v>OK</x:v>
      </x:c>
      <x:c r="C25" s="227"/>
      <x:c r="D25" s="228"/>
      <x:c r="E25" s="226" t="str">
        <x:v>Diferença hipotética*</x:v>
      </x:c>
      <x:c r="F25" s="267" t="n">
        <x:f>F24-F23</x:f>
        <x:v>2227651</x:v>
      </x:c>
      <x:c r="G25" s="227" t="str">
        <x:v>Flávio − Lula</x:v>
      </x:c>
      <x:c r="H25" s="228"/>
    </x:row>
    <x:row r="27">
      <x:c r="A27" s="70" t="str">
        <x:v>COMPARAÇÃO DE MAGNITUDE</x:v>
      </x:c>
      <x:c r="B27" s="70"/>
      <x:c r="C27" s="70"/>
      <x:c r="D27" s="70"/>
      <x:c r="E27" s="70"/>
      <x:c r="F27" s="70"/>
      <x:c r="G27" s="70"/>
      <x:c r="H27" s="70"/>
    </x:row>
    <x:row r="28">
      <x:c r="A28" s="291" t="str">
        <x:v>Indicador</x:v>
      </x:c>
      <x:c r="B28" s="292" t="str">
        <x:v>Valor</x:v>
      </x:c>
      <x:c r="C28" s="292" t="str">
        <x:v>Fórmula</x:v>
      </x:c>
      <x:c r="D28" s="293"/>
      <x:c r="E28" s="327" t="str">
        <x:v>LEITURA CORRETA
Se 10% dos ausentes retornassem, o grupo teria cerca de 3,34 milhões de pessoas — maior que a diferença do 1º turno. Isso NÃO informa para quem essas pessoas votariam.</x:v>
      </x:c>
      <x:c r="F28" s="328"/>
      <x:c r="G28" s="328"/>
      <x:c r="H28" s="329"/>
    </x:row>
    <x:row r="29">
      <x:c r="A29" s="223" t="str">
        <x:v>10% dos ausentes</x:v>
      </x:c>
      <x:c r="B29" s="287" t="n">
        <x:f>$G$6*10%</x:f>
        <x:v>3340000</x:v>
      </x:c>
      <x:c r="C29" s="224" t="str">
        <x:v>33,4 mi × 10%</x:v>
      </x:c>
      <x:c r="D29" s="225"/>
      <x:c r="E29" s="330"/>
      <x:c r="F29" s="331"/>
      <x:c r="G29" s="331"/>
      <x:c r="H29" s="332"/>
    </x:row>
    <x:row r="30">
      <x:c r="A30" s="223" t="str">
        <x:v>Diferença do 1º turno</x:v>
      </x:c>
      <x:c r="B30" s="287" t="n">
        <x:f>$E$6</x:f>
        <x:v>2227651</x:v>
      </x:c>
      <x:c r="C30" s="224" t="str">
        <x:v>Flávio − Lula</x:v>
      </x:c>
      <x:c r="D30" s="225"/>
      <x:c r="E30" s="330"/>
      <x:c r="F30" s="331"/>
      <x:c r="G30" s="331"/>
      <x:c r="H30" s="332"/>
    </x:row>
    <x:row r="31">
      <x:c r="A31" s="226" t="str">
        <x:v>10% é maior que a diferença?</x:v>
      </x:c>
      <x:c r="B31" s="294" t="str">
        <x:f>IF(B29&gt;B30,"SIM","NÃO")</x:f>
        <x:v>SIM</x:v>
      </x:c>
      <x:c r="C31" s="227"/>
      <x:c r="D31" s="228"/>
      <x:c r="E31" s="333"/>
      <x:c r="F31" s="334"/>
      <x:c r="G31" s="334"/>
      <x:c r="H31" s="335"/>
    </x:row>
    <x:row r="33">
      <x:c r="A33" s="375" t="str">
        <x:v>IMPORTANTE
* O simulador isola apenas o efeito hipotético de parte dos ausentes retornar. Mantém os votos de Lula e Flávio do 1º turno como base e não redistribui votos dos demais candidatos, nem modela mudanças entre quem já votou. Portanto, é um exercício de magnitude, não uma previsão.</x:v>
      </x:c>
      <x:c r="B33" s="375"/>
      <x:c r="C33" s="375"/>
      <x:c r="D33" s="375"/>
      <x:c r="E33" s="375"/>
      <x:c r="F33" s="375"/>
      <x:c r="G33" s="375"/>
      <x:c r="H33" s="375"/>
    </x:row>
    <x:row r="34">
      <x:c r="A34" s="375"/>
      <x:c r="B34" s="375"/>
      <x:c r="C34" s="375"/>
      <x:c r="D34" s="375"/>
      <x:c r="E34" s="375"/>
      <x:c r="F34" s="375"/>
      <x:c r="G34" s="375"/>
      <x:c r="H34" s="375"/>
    </x:row>
    <x:row r="35">
      <x:c r="A35" s="375"/>
      <x:c r="B35" s="375"/>
      <x:c r="C35" s="375"/>
      <x:c r="D35" s="375"/>
      <x:c r="E35" s="375"/>
      <x:c r="F35" s="375"/>
      <x:c r="G35" s="375"/>
      <x:c r="H35" s="375"/>
    </x:row>
  </x:sheetData>
  <x:mergeCells>
    <x:mergeCell ref="A1:H2"/>
    <x:mergeCell ref="A3:H3"/>
    <x:mergeCell ref="A5:B5"/>
    <x:mergeCell ref="C5:D5"/>
    <x:mergeCell ref="E5:F5"/>
    <x:mergeCell ref="G5:H5"/>
    <x:mergeCell ref="A6:B7"/>
    <x:mergeCell ref="C6:D7"/>
    <x:mergeCell ref="E6:F7"/>
    <x:mergeCell ref="G6:H7"/>
    <x:mergeCell ref="A8:B8"/>
    <x:mergeCell ref="C8:D8"/>
    <x:mergeCell ref="E8:F8"/>
    <x:mergeCell ref="G8:H8"/>
    <x:mergeCell ref="A10:H10"/>
    <x:mergeCell ref="A11:D13"/>
    <x:mergeCell ref="E11:H13"/>
    <x:mergeCell ref="A14:H14"/>
    <x:mergeCell ref="A16:H16"/>
    <x:mergeCell ref="A27:H27"/>
    <x:mergeCell ref="E28:H31"/>
    <x:mergeCell ref="A33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6" hidden="0" customWidth="1"/>
    <x:col min="5" max="5" width="18" hidden="0" customWidth="1"/>
    <x:col min="6" max="6" width="18" hidden="0" customWidth="1"/>
    <x:col min="7" max="7" width="18" hidden="0" customWidth="1"/>
    <x:col min="8" max="8" width="24" hidden="0" customWidth="1"/>
  </x:cols>
  <x:sheetData>
    <x:row r="1">
      <x:c r="A1" s="381" t="str">
        <x:v>CENÁRIOS MATEMÁTICOS — RETORNO DOS AUSENTES</x:v>
      </x:c>
      <x:c r="B1" s="381"/>
      <x:c r="C1" s="381"/>
      <x:c r="D1" s="381"/>
      <x:c r="E1" s="381"/>
      <x:c r="F1" s="381"/>
      <x:c r="G1" s="381"/>
      <x:c r="H1" s="381"/>
    </x:row>
    <x:row r="2">
      <x:c r="A2" s="381"/>
      <x:c r="B2" s="381"/>
      <x:c r="C2" s="381"/>
      <x:c r="D2" s="381"/>
      <x:c r="E2" s="381"/>
      <x:c r="F2" s="381"/>
      <x:c r="G2" s="381"/>
      <x:c r="H2" s="381"/>
    </x:row>
    <x:row r="3">
      <x:c r="A3" s="386" t="str">
        <x:v>Exercícios hipotéticos. Não são previsões eleitorais e não estimam comportamento individual.</x:v>
      </x:c>
      <x:c r="B3" s="386"/>
      <x:c r="C3" s="386"/>
      <x:c r="D3" s="386"/>
      <x:c r="E3" s="386"/>
      <x:c r="F3" s="386"/>
      <x:c r="G3" s="386"/>
      <x:c r="H3" s="386"/>
    </x:row>
    <x:row r="5">
      <x:c r="A5" s="391" t="str">
        <x:v>Retorno dos ausentes</x:v>
      </x:c>
      <x:c r="B5" s="391" t="str">
        <x:v>% Lula</x:v>
      </x:c>
      <x:c r="C5" s="391" t="str">
        <x:v>% Flávio</x:v>
      </x:c>
      <x:c r="D5" s="391" t="str">
        <x:v>% branco/nulo</x:v>
      </x:c>
      <x:c r="E5" s="391" t="str">
        <x:v>Retornantes</x:v>
      </x:c>
      <x:c r="F5" s="391" t="str">
        <x:v>Lula adicional</x:v>
      </x:c>
      <x:c r="G5" s="391" t="str">
        <x:v>Flávio adicional</x:v>
      </x:c>
      <x:c r="H5" s="391" t="str">
        <x:v>Vantagem líquida (F-L)</x:v>
      </x:c>
    </x:row>
    <x:row r="6">
      <x:c r="A6" s="395" t="n">
        <x:v>0.05</x:v>
      </x:c>
      <x:c r="B6" s="396" t="n">
        <x:v>0.5</x:v>
      </x:c>
      <x:c r="C6" s="396" t="n">
        <x:v>0.5</x:v>
      </x:c>
      <x:c r="D6" s="396" t="n">
        <x:v>0</x:v>
      </x:c>
      <x:c r="E6" s="259" t="n">
        <x:f>PAINEL_VIDEO!$G$6*A6</x:f>
        <x:v>1670000</x:v>
      </x:c>
      <x:c r="F6" s="259" t="n">
        <x:f>E6*B6</x:f>
        <x:v>835000</x:v>
      </x:c>
      <x:c r="G6" s="259" t="n">
        <x:f>E6*C6</x:f>
        <x:v>835000</x:v>
      </x:c>
      <x:c r="H6" s="397" t="n">
        <x:f>G6-F6</x:f>
        <x:v>0</x:v>
      </x:c>
    </x:row>
    <x:row r="7">
      <x:c r="A7" s="398" t="n">
        <x:v>0.1</x:v>
      </x:c>
      <x:c r="B7" s="273" t="n">
        <x:v>0.5</x:v>
      </x:c>
      <x:c r="C7" s="273" t="n">
        <x:v>0.5</x:v>
      </x:c>
      <x:c r="D7" s="273" t="n">
        <x:v>0</x:v>
      </x:c>
      <x:c r="E7" s="260" t="n">
        <x:f>PAINEL_VIDEO!$G$6*A7</x:f>
        <x:v>3340000</x:v>
      </x:c>
      <x:c r="F7" s="260" t="n">
        <x:f>E7*B7</x:f>
        <x:v>1670000</x:v>
      </x:c>
      <x:c r="G7" s="260" t="n">
        <x:f>E7*C7</x:f>
        <x:v>1670000</x:v>
      </x:c>
      <x:c r="H7" s="399" t="n">
        <x:f>G7-F7</x:f>
        <x:v>0</x:v>
      </x:c>
    </x:row>
    <x:row r="8">
      <x:c r="A8" s="398" t="n">
        <x:v>0.1</x:v>
      </x:c>
      <x:c r="B8" s="273" t="n">
        <x:v>0.6</x:v>
      </x:c>
      <x:c r="C8" s="273" t="n">
        <x:v>0.4</x:v>
      </x:c>
      <x:c r="D8" s="273" t="n">
        <x:v>0</x:v>
      </x:c>
      <x:c r="E8" s="260" t="n">
        <x:f>PAINEL_VIDEO!$G$6*A8</x:f>
        <x:v>3340000</x:v>
      </x:c>
      <x:c r="F8" s="260" t="n">
        <x:f>E8*B8</x:f>
        <x:v>2004000</x:v>
      </x:c>
      <x:c r="G8" s="260" t="n">
        <x:f>E8*C8</x:f>
        <x:v>1336000</x:v>
      </x:c>
      <x:c r="H8" s="399" t="n">
        <x:f>G8-F8</x:f>
        <x:v>-668000</x:v>
      </x:c>
    </x:row>
    <x:row r="9">
      <x:c r="A9" s="398" t="n">
        <x:v>0.1</x:v>
      </x:c>
      <x:c r="B9" s="273" t="n">
        <x:v>0.4</x:v>
      </x:c>
      <x:c r="C9" s="273" t="n">
        <x:v>0.6</x:v>
      </x:c>
      <x:c r="D9" s="273" t="n">
        <x:v>0</x:v>
      </x:c>
      <x:c r="E9" s="260" t="n">
        <x:f>PAINEL_VIDEO!$G$6*A9</x:f>
        <x:v>3340000</x:v>
      </x:c>
      <x:c r="F9" s="260" t="n">
        <x:f>E9*B9</x:f>
        <x:v>1336000</x:v>
      </x:c>
      <x:c r="G9" s="260" t="n">
        <x:f>E9*C9</x:f>
        <x:v>2004000</x:v>
      </x:c>
      <x:c r="H9" s="399" t="n">
        <x:f>G9-F9</x:f>
        <x:v>668000</x:v>
      </x:c>
    </x:row>
    <x:row r="10">
      <x:c r="A10" s="398" t="n">
        <x:v>0.2</x:v>
      </x:c>
      <x:c r="B10" s="273" t="n">
        <x:v>0.5</x:v>
      </x:c>
      <x:c r="C10" s="273" t="n">
        <x:v>0.5</x:v>
      </x:c>
      <x:c r="D10" s="273" t="n">
        <x:v>0</x:v>
      </x:c>
      <x:c r="E10" s="260" t="n">
        <x:f>PAINEL_VIDEO!$G$6*A10</x:f>
        <x:v>6680000</x:v>
      </x:c>
      <x:c r="F10" s="260" t="n">
        <x:f>E10*B10</x:f>
        <x:v>3340000</x:v>
      </x:c>
      <x:c r="G10" s="260" t="n">
        <x:f>E10*C10</x:f>
        <x:v>3340000</x:v>
      </x:c>
      <x:c r="H10" s="399" t="n">
        <x:f>G10-F10</x:f>
        <x:v>0</x:v>
      </x:c>
    </x:row>
    <x:row r="11">
      <x:c r="A11" s="398" t="n">
        <x:v>0.2</x:v>
      </x:c>
      <x:c r="B11" s="273" t="n">
        <x:v>0.6</x:v>
      </x:c>
      <x:c r="C11" s="273" t="n">
        <x:v>0.4</x:v>
      </x:c>
      <x:c r="D11" s="273" t="n">
        <x:v>0</x:v>
      </x:c>
      <x:c r="E11" s="260" t="n">
        <x:f>PAINEL_VIDEO!$G$6*A11</x:f>
        <x:v>6680000</x:v>
      </x:c>
      <x:c r="F11" s="260" t="n">
        <x:f>E11*B11</x:f>
        <x:v>4008000</x:v>
      </x:c>
      <x:c r="G11" s="260" t="n">
        <x:f>E11*C11</x:f>
        <x:v>2672000</x:v>
      </x:c>
      <x:c r="H11" s="399" t="n">
        <x:f>G11-F11</x:f>
        <x:v>-1336000</x:v>
      </x:c>
    </x:row>
    <x:row r="12">
      <x:c r="A12" s="398" t="n">
        <x:v>0.2</x:v>
      </x:c>
      <x:c r="B12" s="273" t="n">
        <x:v>0.4</x:v>
      </x:c>
      <x:c r="C12" s="273" t="n">
        <x:v>0.6</x:v>
      </x:c>
      <x:c r="D12" s="273" t="n">
        <x:v>0</x:v>
      </x:c>
      <x:c r="E12" s="260" t="n">
        <x:f>PAINEL_VIDEO!$G$6*A12</x:f>
        <x:v>6680000</x:v>
      </x:c>
      <x:c r="F12" s="260" t="n">
        <x:f>E12*B12</x:f>
        <x:v>2672000</x:v>
      </x:c>
      <x:c r="G12" s="260" t="n">
        <x:f>E12*C12</x:f>
        <x:v>4008000</x:v>
      </x:c>
      <x:c r="H12" s="399" t="n">
        <x:f>G12-F12</x:f>
        <x:v>1336000</x:v>
      </x:c>
    </x:row>
    <x:row r="13">
      <x:c r="A13" s="400" t="n">
        <x:v>0.1</x:v>
      </x:c>
      <x:c r="B13" s="401" t="n">
        <x:v>0.45</x:v>
      </x:c>
      <x:c r="C13" s="401" t="n">
        <x:v>0.45</x:v>
      </x:c>
      <x:c r="D13" s="401" t="n">
        <x:v>0.1</x:v>
      </x:c>
      <x:c r="E13" s="261" t="n">
        <x:f>PAINEL_VIDEO!$G$6*A13</x:f>
        <x:v>3340000</x:v>
      </x:c>
      <x:c r="F13" s="261" t="n">
        <x:f>E13*B13</x:f>
        <x:v>1503000</x:v>
      </x:c>
      <x:c r="G13" s="261" t="n">
        <x:f>E13*C13</x:f>
        <x:v>1503000</x:v>
      </x:c>
      <x:c r="H13" s="402" t="n">
        <x:f>G13-F13</x:f>
        <x:v>0</x:v>
      </x:c>
    </x:row>
    <x:row r="15">
      <x:c r="A15" s="413" t="str">
        <x:v>COMO LER A COLUNA FINAL
Valor positivo = vantagem líquida hipotética para Flávio entre os retornantes.
Valor negativo = vantagem líquida hipotética para Lula entre os retornantes.
Zero = divisão perfeitamente equilibrada entre os dois.
Nada disso representa previsão de voto.</x:v>
      </x:c>
      <x:c r="B15" s="413"/>
      <x:c r="C15" s="413"/>
      <x:c r="D15" s="413"/>
      <x:c r="E15" s="413"/>
      <x:c r="F15" s="413"/>
      <x:c r="G15" s="413"/>
      <x:c r="H15" s="413"/>
    </x:row>
    <x:row r="16">
      <x:c r="A16" s="413"/>
      <x:c r="B16" s="413"/>
      <x:c r="C16" s="413"/>
      <x:c r="D16" s="413"/>
      <x:c r="E16" s="413"/>
      <x:c r="F16" s="413"/>
      <x:c r="G16" s="413"/>
      <x:c r="H16" s="413"/>
    </x:row>
    <x:row r="17">
      <x:c r="A17" s="413"/>
      <x:c r="B17" s="413"/>
      <x:c r="C17" s="413"/>
      <x:c r="D17" s="413"/>
      <x:c r="E17" s="413"/>
      <x:c r="F17" s="413"/>
      <x:c r="G17" s="413"/>
      <x:c r="H17" s="413"/>
    </x:row>
    <x:row r="18">
      <x:c r="A18" s="413"/>
      <x:c r="B18" s="413"/>
      <x:c r="C18" s="413"/>
      <x:c r="D18" s="413"/>
      <x:c r="E18" s="413"/>
      <x:c r="F18" s="413"/>
      <x:c r="G18" s="413"/>
      <x:c r="H18" s="413"/>
    </x:row>
  </x:sheetData>
  <x:mergeCells>
    <x:mergeCell ref="A1:H2"/>
    <x:mergeCell ref="A3:H3"/>
    <x:mergeCell ref="A15:H18"/>
  </x:mergeCells>
  <x:conditionalFormatting sqref="H6:H13">
    <x:cfRule type="cellIs" dxfId="0" priority="1" operator="greaterThan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78" hidden="0" customWidth="1"/>
    <x:col min="5" max="5" width="44" hidden="0" customWidth="1"/>
  </x:cols>
  <x:sheetData>
    <x:row r="1">
      <x:c r="A1" s="381" t="str">
        <x:v>DADOS, METODOLOGIA E FONTES</x:v>
      </x:c>
      <x:c r="B1" s="381"/>
      <x:c r="C1" s="381"/>
      <x:c r="D1" s="381"/>
      <x:c r="E1" s="381"/>
    </x:row>
    <x:row r="2">
      <x:c r="A2" s="381"/>
      <x:c r="B2" s="381"/>
      <x:c r="C2" s="381"/>
      <x:c r="D2" s="381"/>
      <x:c r="E2" s="381"/>
    </x:row>
    <x:row r="4">
      <x:c r="A4" s="417" t="str">
        <x:v>Indicador</x:v>
      </x:c>
      <x:c r="B4" s="417" t="str">
        <x:v>Valor</x:v>
      </x:c>
      <x:c r="C4" s="417" t="str">
        <x:v>Percentual</x:v>
      </x:c>
      <x:c r="D4" s="417" t="str">
        <x:v>Fonte</x:v>
      </x:c>
      <x:c r="E4" s="417" t="str">
        <x:v>Observação</x:v>
      </x:c>
    </x:row>
    <x:row r="5">
      <x:c r="A5" s="419" t="str">
        <x:v>Flávio Bolsonaro — votos</x:v>
      </x:c>
      <x:c r="B5" s="437" t="n">
        <x:v>56104268</x:v>
      </x:c>
      <x:c r="C5" s="441" t="n">
        <x:v>0.4703</x:v>
      </x:c>
      <x:c r="D5" s="420" t="str">
        <x:v>https://www.tse.jus.br/comunicacao/noticias/2026/Outubro/flavio-bolsonaro-e-lula-vao-disputar-o-2o-turno-para-a-presidencia-da-republica</x:v>
      </x:c>
      <x:c r="E5" s="421" t="str">
        <x:v>1º turno; 99,99% das urnas apuradas na nota do TSE</x:v>
      </x:c>
    </x:row>
    <x:row r="6">
      <x:c r="A6" s="422" t="str">
        <x:v>Lula — votos</x:v>
      </x:c>
      <x:c r="B6" s="438" t="n">
        <x:v>53876617</x:v>
      </x:c>
      <x:c r="C6" s="442" t="n">
        <x:v>0.4516</x:v>
      </x:c>
      <x:c r="D6" s="423" t="str">
        <x:v>https://www.tse.jus.br/comunicacao/noticias/2026/Outubro/flavio-bolsonaro-e-lula-vao-disputar-o-2o-turno-para-a-presidencia-da-republica</x:v>
      </x:c>
      <x:c r="E6" s="424" t="str">
        <x:v>1º turno; 99,99% das urnas apuradas na nota do TSE</x:v>
      </x:c>
    </x:row>
    <x:row r="7">
      <x:c r="A7" s="422" t="str">
        <x:v>Diferença em votos</x:v>
      </x:c>
      <x:c r="B7" s="438" t="n">
        <x:f>B5-B6</x:f>
        <x:v>2227651</x:v>
      </x:c>
      <x:c r="C7" s="442"/>
      <x:c r="D7" s="423" t="str">
        <x:v>https://www.tse.jus.br/comunicacao/noticias/2026/Outubro/flavio-bolsonaro-e-lula-vao-disputar-o-2o-turno-para-a-presidencia-da-republica</x:v>
      </x:c>
      <x:c r="E7" s="424" t="str">
        <x:v>Cálculo da planilha: Flávio − Lula</x:v>
      </x:c>
    </x:row>
    <x:row r="8">
      <x:c r="A8" s="422" t="str">
        <x:v>Abstenções</x:v>
      </x:c>
      <x:c r="B8" s="438" t="n">
        <x:v>33400000</x:v>
      </x:c>
      <x:c r="C8" s="442" t="n">
        <x:v>0.2108</x:v>
      </x:c>
      <x:c r="D8" s="423" t="str">
        <x:v>https://agenciabrasil.ebc.com.br/politica/noticia/2026-10/eleicoes-abstencao-cresce-216-e-soma-33-milhoes-de-brasileiros</x:v>
      </x:c>
      <x:c r="E8" s="424" t="str">
        <x:v>Valor arredondado divulgado: 33,4 milhões; taxa 21,08%</x:v>
      </x:c>
    </x:row>
    <x:row r="9">
      <x:c r="A9" s="422" t="str">
        <x:v>Resultados oficiais</x:v>
      </x:c>
      <x:c r="B9" s="423"/>
      <x:c r="C9" s="442"/>
      <x:c r="D9" s="423" t="str">
        <x:v>https://resultados.tse.jus.br/oficial/app/index.html</x:v>
      </x:c>
      <x:c r="E9" s="424" t="str">
        <x:v>Portal oficial de resultados</x:v>
      </x:c>
    </x:row>
    <x:row r="10">
      <x:c r="A10" s="425" t="str">
        <x:v>Regra dos turnos</x:v>
      </x:c>
      <x:c r="B10" s="426"/>
      <x:c r="C10" s="443"/>
      <x:c r="D10" s="426" t="str">
        <x:v>https://www.tse.jus.br/comunicacao/noticias/2020/Novembro/eleitor-que-nao-votou-no-primeiro-turno-pode-e-deve-votar-no-segundo</x:v>
      </x:c>
      <x:c r="E10" s="427" t="str">
        <x:v>Cada turno é tratado como eleição independente; título deve estar regular</x:v>
      </x:c>
    </x:row>
    <x:row r="12">
      <x:c r="A12" s="449" t="str">
        <x:v>NOTA METODOLÓGICA
A planilha compara a diferença observada entre os dois primeiros colocados com o tamanho aproximado da abstenção do 1º turno e permite testar hipóteses simples de retorno. Ela não estima probabilidade de vitória, não identifica intenção de voto dos ausentes e não redistribui automaticamente votos de outros candidatos. Use-a para explicar magnitude e sensibilidade matemática.</x:v>
      </x:c>
      <x:c r="B12" s="449"/>
      <x:c r="C12" s="449"/>
      <x:c r="D12" s="449"/>
      <x:c r="E12" s="449"/>
    </x:row>
    <x:row r="13">
      <x:c r="A13" s="449"/>
      <x:c r="B13" s="449"/>
      <x:c r="C13" s="449"/>
      <x:c r="D13" s="449"/>
      <x:c r="E13" s="449"/>
    </x:row>
    <x:row r="14">
      <x:c r="A14" s="449"/>
      <x:c r="B14" s="449"/>
      <x:c r="C14" s="449"/>
      <x:c r="D14" s="449"/>
      <x:c r="E14" s="449"/>
    </x:row>
    <x:row r="15">
      <x:c r="A15" s="449"/>
      <x:c r="B15" s="449"/>
      <x:c r="C15" s="449"/>
      <x:c r="D15" s="449"/>
      <x:c r="E15" s="449"/>
    </x:row>
    <x:row r="16">
      <x:c r="A16" s="449"/>
      <x:c r="B16" s="449"/>
      <x:c r="C16" s="449"/>
      <x:c r="D16" s="449"/>
      <x:c r="E16" s="449"/>
    </x:row>
    <x:row r="18">
      <x:c r="A18" s="456" t="str">
        <x:v>FRASE-CHAVE PARA O VÍDEO
Eleição não muda apenas quando alguém troca de candidato. Ela também muda quando alguém decide aparecer.</x:v>
      </x:c>
      <x:c r="B18" s="456"/>
      <x:c r="C18" s="456"/>
      <x:c r="D18" s="456"/>
      <x:c r="E18" s="456"/>
    </x:row>
    <x:row r="19">
      <x:c r="A19" s="456"/>
      <x:c r="B19" s="456"/>
      <x:c r="C19" s="456"/>
      <x:c r="D19" s="456"/>
      <x:c r="E19" s="456"/>
    </x:row>
    <x:row r="20">
      <x:c r="A20" s="456"/>
      <x:c r="B20" s="456"/>
      <x:c r="C20" s="456"/>
      <x:c r="D20" s="456"/>
      <x:c r="E20" s="456"/>
    </x:row>
  </x:sheetData>
  <x:mergeCells>
    <x:mergeCell ref="A1:E2"/>
    <x:mergeCell ref="A12:E16"/>
    <x:mergeCell ref="A18:E20"/>
  </x:mergeCells>
  <x:pageMargins left="0.7" right="0.7" top="0.75" bottom="0.75" header="0.3" footer="0.3"/>
</x:worksheet>
</file>